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PROJEKTY 2014 - 2020\00_IPRÚ\IPRÚ_IROP\03_Centrum aktivního života\04_Veřejné zakázky\04_Vnitřní vybavení\01_Zadávací dokumentace\Příloha č.4_Položkový rozpočet\"/>
    </mc:Choice>
  </mc:AlternateContent>
  <bookViews>
    <workbookView xWindow="0" yWindow="465" windowWidth="33600" windowHeight="20535"/>
  </bookViews>
  <sheets>
    <sheet name="Stavební rozpočet" sheetId="1" r:id="rId1"/>
    <sheet name="Stavební rozpočet - součet" sheetId="2" r:id="rId2"/>
    <sheet name="Krycí list rozpočtu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J137" i="1" l="1"/>
  <c r="BD137" i="1"/>
  <c r="AP137" i="1"/>
  <c r="BI137" i="1" s="1"/>
  <c r="AC137" i="1" s="1"/>
  <c r="AO137" i="1"/>
  <c r="AW137" i="1" s="1"/>
  <c r="AK137" i="1"/>
  <c r="AJ137" i="1"/>
  <c r="AH137" i="1"/>
  <c r="AG137" i="1"/>
  <c r="AF137" i="1"/>
  <c r="AE137" i="1"/>
  <c r="AD137" i="1"/>
  <c r="Z137" i="1"/>
  <c r="L137" i="1"/>
  <c r="BF137" i="1"/>
  <c r="I137" i="1"/>
  <c r="H137" i="1"/>
  <c r="J137" i="1" s="1"/>
  <c r="AL137" i="1" s="1"/>
  <c r="BJ136" i="1"/>
  <c r="BD136" i="1"/>
  <c r="AP136" i="1"/>
  <c r="I136" i="1"/>
  <c r="AO136" i="1"/>
  <c r="BH136" i="1" s="1"/>
  <c r="AB136" i="1" s="1"/>
  <c r="AK136" i="1"/>
  <c r="AJ136" i="1"/>
  <c r="AH136" i="1"/>
  <c r="AG136" i="1"/>
  <c r="AF136" i="1"/>
  <c r="AE136" i="1"/>
  <c r="AD136" i="1"/>
  <c r="Z136" i="1"/>
  <c r="L136" i="1"/>
  <c r="BF136" i="1"/>
  <c r="H136" i="1"/>
  <c r="J136" i="1" s="1"/>
  <c r="AL136" i="1" s="1"/>
  <c r="BJ135" i="1"/>
  <c r="BD135" i="1"/>
  <c r="AP135" i="1"/>
  <c r="BI135" i="1"/>
  <c r="AC135" i="1"/>
  <c r="AO135" i="1"/>
  <c r="BH135" i="1" s="1"/>
  <c r="AB135" i="1" s="1"/>
  <c r="AK135" i="1"/>
  <c r="AJ135" i="1"/>
  <c r="AH135" i="1"/>
  <c r="AG135" i="1"/>
  <c r="AF135" i="1"/>
  <c r="AE135" i="1"/>
  <c r="AD135" i="1"/>
  <c r="Z135" i="1"/>
  <c r="L135" i="1"/>
  <c r="BF135" i="1"/>
  <c r="H135" i="1"/>
  <c r="J135" i="1" s="1"/>
  <c r="AL135" i="1" s="1"/>
  <c r="AX137" i="1"/>
  <c r="I135" i="1"/>
  <c r="AW135" i="1"/>
  <c r="AV135" i="1" s="1"/>
  <c r="AW136" i="1"/>
  <c r="AV136" i="1" s="1"/>
  <c r="AX136" i="1"/>
  <c r="AX135" i="1"/>
  <c r="BI136" i="1"/>
  <c r="AC136" i="1" s="1"/>
  <c r="BJ48" i="1"/>
  <c r="BD48" i="1"/>
  <c r="AP48" i="1"/>
  <c r="BI48" i="1" s="1"/>
  <c r="AC48" i="1" s="1"/>
  <c r="AO48" i="1"/>
  <c r="BH48" i="1" s="1"/>
  <c r="AB48" i="1" s="1"/>
  <c r="AK48" i="1"/>
  <c r="AJ48" i="1"/>
  <c r="AH48" i="1"/>
  <c r="AG48" i="1"/>
  <c r="AF48" i="1"/>
  <c r="AE48" i="1"/>
  <c r="AD48" i="1"/>
  <c r="Z48" i="1"/>
  <c r="L48" i="1"/>
  <c r="BF48" i="1"/>
  <c r="H48" i="1"/>
  <c r="BC136" i="1"/>
  <c r="BJ134" i="1"/>
  <c r="BD134" i="1"/>
  <c r="AP134" i="1"/>
  <c r="BI134" i="1" s="1"/>
  <c r="AC134" i="1" s="1"/>
  <c r="AO134" i="1"/>
  <c r="BH134" i="1" s="1"/>
  <c r="AB134" i="1" s="1"/>
  <c r="AK134" i="1"/>
  <c r="AJ134" i="1"/>
  <c r="AH134" i="1"/>
  <c r="AG134" i="1"/>
  <c r="AF134" i="1"/>
  <c r="AE134" i="1"/>
  <c r="AD134" i="1"/>
  <c r="Z134" i="1"/>
  <c r="L134" i="1"/>
  <c r="BF134" i="1"/>
  <c r="H134" i="1"/>
  <c r="BJ133" i="1"/>
  <c r="BD133" i="1"/>
  <c r="AP133" i="1"/>
  <c r="BI133" i="1"/>
  <c r="AC133" i="1"/>
  <c r="AO133" i="1"/>
  <c r="BH133" i="1" s="1"/>
  <c r="AB133" i="1" s="1"/>
  <c r="AK133" i="1"/>
  <c r="AJ133" i="1"/>
  <c r="AH133" i="1"/>
  <c r="AG133" i="1"/>
  <c r="AF133" i="1"/>
  <c r="AE133" i="1"/>
  <c r="AD133" i="1"/>
  <c r="Z133" i="1"/>
  <c r="L133" i="1"/>
  <c r="BF133" i="1"/>
  <c r="H13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" i="1"/>
  <c r="BJ74" i="1"/>
  <c r="BD74" i="1"/>
  <c r="AP74" i="1"/>
  <c r="BI74" i="1" s="1"/>
  <c r="AC74" i="1" s="1"/>
  <c r="AO74" i="1"/>
  <c r="BH74" i="1"/>
  <c r="AB74" i="1"/>
  <c r="AK74" i="1"/>
  <c r="AJ74" i="1"/>
  <c r="AH74" i="1"/>
  <c r="AG74" i="1"/>
  <c r="AF74" i="1"/>
  <c r="AE74" i="1"/>
  <c r="AD74" i="1"/>
  <c r="Z74" i="1"/>
  <c r="L74" i="1"/>
  <c r="BF74" i="1"/>
  <c r="F22" i="3"/>
  <c r="I22" i="3"/>
  <c r="L13" i="1"/>
  <c r="BF13" i="1"/>
  <c r="Z13" i="1"/>
  <c r="AD13" i="1"/>
  <c r="AE13" i="1"/>
  <c r="AF13" i="1"/>
  <c r="AG13" i="1"/>
  <c r="AH13" i="1"/>
  <c r="AJ13" i="1"/>
  <c r="AK13" i="1"/>
  <c r="AO13" i="1"/>
  <c r="AP13" i="1"/>
  <c r="AX13" i="1" s="1"/>
  <c r="BD13" i="1"/>
  <c r="BJ13" i="1"/>
  <c r="L14" i="1"/>
  <c r="BF14" i="1"/>
  <c r="Z14" i="1"/>
  <c r="AD14" i="1"/>
  <c r="AE14" i="1"/>
  <c r="AF14" i="1"/>
  <c r="AG14" i="1"/>
  <c r="AH14" i="1"/>
  <c r="AJ14" i="1"/>
  <c r="AK14" i="1"/>
  <c r="AO14" i="1"/>
  <c r="AP14" i="1"/>
  <c r="I14" i="1"/>
  <c r="J14" i="1" s="1"/>
  <c r="AL14" i="1" s="1"/>
  <c r="BD14" i="1"/>
  <c r="BJ14" i="1"/>
  <c r="L15" i="1"/>
  <c r="BF15" i="1"/>
  <c r="Z15" i="1"/>
  <c r="AD15" i="1"/>
  <c r="AE15" i="1"/>
  <c r="AF15" i="1"/>
  <c r="AG15" i="1"/>
  <c r="AH15" i="1"/>
  <c r="AJ15" i="1"/>
  <c r="AK15" i="1"/>
  <c r="AO15" i="1"/>
  <c r="AP15" i="1"/>
  <c r="I15" i="1" s="1"/>
  <c r="J15" i="1" s="1"/>
  <c r="AL15" i="1" s="1"/>
  <c r="BD15" i="1"/>
  <c r="BJ15" i="1"/>
  <c r="L16" i="1"/>
  <c r="BF16" i="1"/>
  <c r="Z16" i="1"/>
  <c r="AD16" i="1"/>
  <c r="AE16" i="1"/>
  <c r="AF16" i="1"/>
  <c r="AG16" i="1"/>
  <c r="AH16" i="1"/>
  <c r="AJ16" i="1"/>
  <c r="AK16" i="1"/>
  <c r="AO16" i="1"/>
  <c r="AP16" i="1"/>
  <c r="I16" i="1" s="1"/>
  <c r="J16" i="1" s="1"/>
  <c r="AL16" i="1" s="1"/>
  <c r="BD16" i="1"/>
  <c r="BJ16" i="1"/>
  <c r="L17" i="1"/>
  <c r="BF17" i="1"/>
  <c r="Z17" i="1"/>
  <c r="AD17" i="1"/>
  <c r="AE17" i="1"/>
  <c r="AF17" i="1"/>
  <c r="AG17" i="1"/>
  <c r="AH17" i="1"/>
  <c r="AJ17" i="1"/>
  <c r="AK17" i="1"/>
  <c r="AO17" i="1"/>
  <c r="AP17" i="1"/>
  <c r="BI17" i="1"/>
  <c r="AC17" i="1"/>
  <c r="BD17" i="1"/>
  <c r="BJ17" i="1"/>
  <c r="L18" i="1"/>
  <c r="BF18" i="1"/>
  <c r="Z18" i="1"/>
  <c r="AD18" i="1"/>
  <c r="AE18" i="1"/>
  <c r="AF18" i="1"/>
  <c r="AG18" i="1"/>
  <c r="AH18" i="1"/>
  <c r="AJ18" i="1"/>
  <c r="AK18" i="1"/>
  <c r="AO18" i="1"/>
  <c r="AW18" i="1"/>
  <c r="AP18" i="1"/>
  <c r="I18" i="1"/>
  <c r="J18" i="1" s="1"/>
  <c r="AL18" i="1" s="1"/>
  <c r="BD18" i="1"/>
  <c r="BJ18" i="1"/>
  <c r="L19" i="1"/>
  <c r="BF19" i="1"/>
  <c r="Z19" i="1"/>
  <c r="AD19" i="1"/>
  <c r="AE19" i="1"/>
  <c r="AF19" i="1"/>
  <c r="AG19" i="1"/>
  <c r="AH19" i="1"/>
  <c r="AJ19" i="1"/>
  <c r="AK19" i="1"/>
  <c r="AO19" i="1"/>
  <c r="AW19" i="1"/>
  <c r="AP19" i="1"/>
  <c r="AX19" i="1"/>
  <c r="BD19" i="1"/>
  <c r="BJ19" i="1"/>
  <c r="L20" i="1"/>
  <c r="BF20" i="1"/>
  <c r="Z20" i="1"/>
  <c r="AD20" i="1"/>
  <c r="AE20" i="1"/>
  <c r="AF20" i="1"/>
  <c r="AG20" i="1"/>
  <c r="AH20" i="1"/>
  <c r="AJ20" i="1"/>
  <c r="AK20" i="1"/>
  <c r="AO20" i="1"/>
  <c r="AP20" i="1"/>
  <c r="I20" i="1" s="1"/>
  <c r="J20" i="1" s="1"/>
  <c r="AL20" i="1" s="1"/>
  <c r="BD20" i="1"/>
  <c r="BJ20" i="1"/>
  <c r="L21" i="1"/>
  <c r="BF21" i="1"/>
  <c r="Z21" i="1"/>
  <c r="AD21" i="1"/>
  <c r="AE21" i="1"/>
  <c r="AF21" i="1"/>
  <c r="AG21" i="1"/>
  <c r="AH21" i="1"/>
  <c r="AJ21" i="1"/>
  <c r="AK21" i="1"/>
  <c r="AO21" i="1"/>
  <c r="AP21" i="1"/>
  <c r="AX21" i="1"/>
  <c r="BD21" i="1"/>
  <c r="BJ21" i="1"/>
  <c r="L22" i="1"/>
  <c r="BF22" i="1"/>
  <c r="Z22" i="1"/>
  <c r="AD22" i="1"/>
  <c r="AE22" i="1"/>
  <c r="AF22" i="1"/>
  <c r="AG22" i="1"/>
  <c r="AH22" i="1"/>
  <c r="AJ22" i="1"/>
  <c r="AK22" i="1"/>
  <c r="AO22" i="1"/>
  <c r="AW22" i="1"/>
  <c r="AP22" i="1"/>
  <c r="I22" i="1"/>
  <c r="J22" i="1"/>
  <c r="AL22" i="1" s="1"/>
  <c r="BD22" i="1"/>
  <c r="BJ22" i="1"/>
  <c r="L23" i="1"/>
  <c r="BF23" i="1"/>
  <c r="Z23" i="1"/>
  <c r="AD23" i="1"/>
  <c r="AE23" i="1"/>
  <c r="AF23" i="1"/>
  <c r="AG23" i="1"/>
  <c r="AH23" i="1"/>
  <c r="AJ23" i="1"/>
  <c r="AK23" i="1"/>
  <c r="AO23" i="1"/>
  <c r="AP23" i="1"/>
  <c r="I23" i="1"/>
  <c r="J23" i="1" s="1"/>
  <c r="AL23" i="1" s="1"/>
  <c r="BD23" i="1"/>
  <c r="BJ23" i="1"/>
  <c r="L24" i="1"/>
  <c r="BF24" i="1"/>
  <c r="Z24" i="1"/>
  <c r="AD24" i="1"/>
  <c r="AE24" i="1"/>
  <c r="AF24" i="1"/>
  <c r="AG24" i="1"/>
  <c r="AH24" i="1"/>
  <c r="AJ24" i="1"/>
  <c r="AK24" i="1"/>
  <c r="AO24" i="1"/>
  <c r="AP24" i="1"/>
  <c r="I24" i="1" s="1"/>
  <c r="J24" i="1" s="1"/>
  <c r="AL24" i="1" s="1"/>
  <c r="BD24" i="1"/>
  <c r="BJ24" i="1"/>
  <c r="L25" i="1"/>
  <c r="BF25" i="1"/>
  <c r="Z25" i="1"/>
  <c r="AD25" i="1"/>
  <c r="AE25" i="1"/>
  <c r="AF25" i="1"/>
  <c r="AG25" i="1"/>
  <c r="AH25" i="1"/>
  <c r="AJ25" i="1"/>
  <c r="AK25" i="1"/>
  <c r="AO25" i="1"/>
  <c r="BH25" i="1" s="1"/>
  <c r="AB25" i="1" s="1"/>
  <c r="AP25" i="1"/>
  <c r="I25" i="1"/>
  <c r="J25" i="1" s="1"/>
  <c r="AL25" i="1" s="1"/>
  <c r="BD25" i="1"/>
  <c r="BJ25" i="1"/>
  <c r="L26" i="1"/>
  <c r="BF26" i="1"/>
  <c r="Z26" i="1"/>
  <c r="AD26" i="1"/>
  <c r="AE26" i="1"/>
  <c r="AF26" i="1"/>
  <c r="AG26" i="1"/>
  <c r="AH26" i="1"/>
  <c r="AJ26" i="1"/>
  <c r="AK26" i="1"/>
  <c r="AO26" i="1"/>
  <c r="AP26" i="1"/>
  <c r="I26" i="1" s="1"/>
  <c r="J26" i="1" s="1"/>
  <c r="AL26" i="1" s="1"/>
  <c r="BD26" i="1"/>
  <c r="BJ26" i="1"/>
  <c r="L27" i="1"/>
  <c r="BF27" i="1"/>
  <c r="Z27" i="1"/>
  <c r="AD27" i="1"/>
  <c r="AE27" i="1"/>
  <c r="AF27" i="1"/>
  <c r="AG27" i="1"/>
  <c r="AH27" i="1"/>
  <c r="AJ27" i="1"/>
  <c r="AK27" i="1"/>
  <c r="AO27" i="1"/>
  <c r="AP27" i="1"/>
  <c r="AX27" i="1" s="1"/>
  <c r="BD27" i="1"/>
  <c r="BJ27" i="1"/>
  <c r="L28" i="1"/>
  <c r="BF28" i="1"/>
  <c r="Z28" i="1"/>
  <c r="AD28" i="1"/>
  <c r="AE28" i="1"/>
  <c r="AF28" i="1"/>
  <c r="AG28" i="1"/>
  <c r="AH28" i="1"/>
  <c r="AJ28" i="1"/>
  <c r="AK28" i="1"/>
  <c r="AO28" i="1"/>
  <c r="BH28" i="1"/>
  <c r="AB28" i="1"/>
  <c r="AP28" i="1"/>
  <c r="AX28" i="1"/>
  <c r="BD28" i="1"/>
  <c r="BJ28" i="1"/>
  <c r="L29" i="1"/>
  <c r="BF29" i="1"/>
  <c r="Z29" i="1"/>
  <c r="AD29" i="1"/>
  <c r="AE29" i="1"/>
  <c r="AF29" i="1"/>
  <c r="AG29" i="1"/>
  <c r="AH29" i="1"/>
  <c r="AJ29" i="1"/>
  <c r="AK29" i="1"/>
  <c r="AO29" i="1"/>
  <c r="AW29" i="1"/>
  <c r="AP29" i="1"/>
  <c r="I29" i="1"/>
  <c r="J29" i="1" s="1"/>
  <c r="AL29" i="1" s="1"/>
  <c r="BD29" i="1"/>
  <c r="BJ29" i="1"/>
  <c r="L30" i="1"/>
  <c r="BF30" i="1"/>
  <c r="Z30" i="1"/>
  <c r="AD30" i="1"/>
  <c r="AE30" i="1"/>
  <c r="AF30" i="1"/>
  <c r="AG30" i="1"/>
  <c r="AH30" i="1"/>
  <c r="AJ30" i="1"/>
  <c r="AK30" i="1"/>
  <c r="AO30" i="1"/>
  <c r="BH30" i="1"/>
  <c r="AB30" i="1"/>
  <c r="AP30" i="1"/>
  <c r="I30" i="1" s="1"/>
  <c r="J30" i="1" s="1"/>
  <c r="AL30" i="1" s="1"/>
  <c r="BD30" i="1"/>
  <c r="BJ30" i="1"/>
  <c r="L31" i="1"/>
  <c r="BF31" i="1"/>
  <c r="Z31" i="1"/>
  <c r="AD31" i="1"/>
  <c r="AE31" i="1"/>
  <c r="AF31" i="1"/>
  <c r="AG31" i="1"/>
  <c r="AH31" i="1"/>
  <c r="AJ31" i="1"/>
  <c r="AK31" i="1"/>
  <c r="AO31" i="1"/>
  <c r="BH31" i="1" s="1"/>
  <c r="AB31" i="1" s="1"/>
  <c r="AP31" i="1"/>
  <c r="I31" i="1"/>
  <c r="J31" i="1" s="1"/>
  <c r="AL31" i="1" s="1"/>
  <c r="BD31" i="1"/>
  <c r="BJ31" i="1"/>
  <c r="L32" i="1"/>
  <c r="Z32" i="1"/>
  <c r="AD32" i="1"/>
  <c r="AE32" i="1"/>
  <c r="AF32" i="1"/>
  <c r="AG32" i="1"/>
  <c r="AH32" i="1"/>
  <c r="AJ32" i="1"/>
  <c r="AK32" i="1"/>
  <c r="AO32" i="1"/>
  <c r="BH32" i="1"/>
  <c r="AB32" i="1"/>
  <c r="AP32" i="1"/>
  <c r="BI32" i="1"/>
  <c r="AC32" i="1"/>
  <c r="BD32" i="1"/>
  <c r="BF32" i="1"/>
  <c r="BJ32" i="1"/>
  <c r="L33" i="1"/>
  <c r="BF33" i="1"/>
  <c r="Z33" i="1"/>
  <c r="AD33" i="1"/>
  <c r="AE33" i="1"/>
  <c r="AF33" i="1"/>
  <c r="AG33" i="1"/>
  <c r="AH33" i="1"/>
  <c r="AJ33" i="1"/>
  <c r="AK33" i="1"/>
  <c r="AO33" i="1"/>
  <c r="BH33" i="1"/>
  <c r="AB33" i="1"/>
  <c r="AP33" i="1"/>
  <c r="I33" i="1" s="1"/>
  <c r="J33" i="1" s="1"/>
  <c r="AL33" i="1" s="1"/>
  <c r="BD33" i="1"/>
  <c r="BJ33" i="1"/>
  <c r="L34" i="1"/>
  <c r="BF34" i="1"/>
  <c r="Z34" i="1"/>
  <c r="AD34" i="1"/>
  <c r="AE34" i="1"/>
  <c r="AF34" i="1"/>
  <c r="AG34" i="1"/>
  <c r="AH34" i="1"/>
  <c r="AJ34" i="1"/>
  <c r="AK34" i="1"/>
  <c r="AO34" i="1"/>
  <c r="BH34" i="1"/>
  <c r="AB34" i="1"/>
  <c r="AP34" i="1"/>
  <c r="I34" i="1"/>
  <c r="J34" i="1" s="1"/>
  <c r="AL34" i="1" s="1"/>
  <c r="BD34" i="1"/>
  <c r="BJ34" i="1"/>
  <c r="L35" i="1"/>
  <c r="BF35" i="1"/>
  <c r="Z35" i="1"/>
  <c r="AD35" i="1"/>
  <c r="AE35" i="1"/>
  <c r="AF35" i="1"/>
  <c r="AG35" i="1"/>
  <c r="AH35" i="1"/>
  <c r="AJ35" i="1"/>
  <c r="AK35" i="1"/>
  <c r="AO35" i="1"/>
  <c r="AW35" i="1" s="1"/>
  <c r="AP35" i="1"/>
  <c r="AX35" i="1"/>
  <c r="BD35" i="1"/>
  <c r="BJ35" i="1"/>
  <c r="L36" i="1"/>
  <c r="BF36" i="1"/>
  <c r="Z36" i="1"/>
  <c r="AD36" i="1"/>
  <c r="AE36" i="1"/>
  <c r="AF36" i="1"/>
  <c r="AG36" i="1"/>
  <c r="AH36" i="1"/>
  <c r="AJ36" i="1"/>
  <c r="AK36" i="1"/>
  <c r="AO36" i="1"/>
  <c r="BH36" i="1"/>
  <c r="AB36" i="1" s="1"/>
  <c r="AP36" i="1"/>
  <c r="I36" i="1"/>
  <c r="J36" i="1" s="1"/>
  <c r="AL36" i="1" s="1"/>
  <c r="BD36" i="1"/>
  <c r="BJ36" i="1"/>
  <c r="L37" i="1"/>
  <c r="BF37" i="1"/>
  <c r="Z37" i="1"/>
  <c r="AD37" i="1"/>
  <c r="AE37" i="1"/>
  <c r="AF37" i="1"/>
  <c r="AG37" i="1"/>
  <c r="AH37" i="1"/>
  <c r="AJ37" i="1"/>
  <c r="AK37" i="1"/>
  <c r="AO37" i="1"/>
  <c r="AP37" i="1"/>
  <c r="I37" i="1" s="1"/>
  <c r="J37" i="1" s="1"/>
  <c r="AL37" i="1" s="1"/>
  <c r="BD37" i="1"/>
  <c r="BJ37" i="1"/>
  <c r="L38" i="1"/>
  <c r="BF38" i="1"/>
  <c r="Z38" i="1"/>
  <c r="AD38" i="1"/>
  <c r="AE38" i="1"/>
  <c r="AF38" i="1"/>
  <c r="AG38" i="1"/>
  <c r="AH38" i="1"/>
  <c r="AJ38" i="1"/>
  <c r="AK38" i="1"/>
  <c r="AO38" i="1"/>
  <c r="AP38" i="1"/>
  <c r="I38" i="1" s="1"/>
  <c r="J38" i="1" s="1"/>
  <c r="AL38" i="1" s="1"/>
  <c r="BD38" i="1"/>
  <c r="BJ38" i="1"/>
  <c r="L39" i="1"/>
  <c r="BF39" i="1"/>
  <c r="Z39" i="1"/>
  <c r="AD39" i="1"/>
  <c r="AE39" i="1"/>
  <c r="AF39" i="1"/>
  <c r="AG39" i="1"/>
  <c r="AH39" i="1"/>
  <c r="AJ39" i="1"/>
  <c r="AK39" i="1"/>
  <c r="AO39" i="1"/>
  <c r="AP39" i="1"/>
  <c r="AX39" i="1"/>
  <c r="BD39" i="1"/>
  <c r="BJ39" i="1"/>
  <c r="L40" i="1"/>
  <c r="BF40" i="1"/>
  <c r="Z40" i="1"/>
  <c r="AD40" i="1"/>
  <c r="AE40" i="1"/>
  <c r="AF40" i="1"/>
  <c r="AG40" i="1"/>
  <c r="AH40" i="1"/>
  <c r="AJ40" i="1"/>
  <c r="AK40" i="1"/>
  <c r="AO40" i="1"/>
  <c r="AP40" i="1"/>
  <c r="I40" i="1" s="1"/>
  <c r="J40" i="1" s="1"/>
  <c r="AL40" i="1" s="1"/>
  <c r="BD40" i="1"/>
  <c r="BJ40" i="1"/>
  <c r="L41" i="1"/>
  <c r="BF41" i="1"/>
  <c r="Z41" i="1"/>
  <c r="AD41" i="1"/>
  <c r="AE41" i="1"/>
  <c r="AF41" i="1"/>
  <c r="AG41" i="1"/>
  <c r="AH41" i="1"/>
  <c r="AJ41" i="1"/>
  <c r="AK41" i="1"/>
  <c r="AO41" i="1"/>
  <c r="AP41" i="1"/>
  <c r="I41" i="1" s="1"/>
  <c r="J41" i="1" s="1"/>
  <c r="AL41" i="1" s="1"/>
  <c r="BD41" i="1"/>
  <c r="BJ41" i="1"/>
  <c r="L42" i="1"/>
  <c r="BF42" i="1"/>
  <c r="Z42" i="1"/>
  <c r="AD42" i="1"/>
  <c r="AE42" i="1"/>
  <c r="AF42" i="1"/>
  <c r="AG42" i="1"/>
  <c r="AH42" i="1"/>
  <c r="AJ42" i="1"/>
  <c r="AK42" i="1"/>
  <c r="AO42" i="1"/>
  <c r="AP42" i="1"/>
  <c r="BI42" i="1" s="1"/>
  <c r="AC42" i="1" s="1"/>
  <c r="BD42" i="1"/>
  <c r="BJ42" i="1"/>
  <c r="L43" i="1"/>
  <c r="BF43" i="1"/>
  <c r="Z43" i="1"/>
  <c r="AD43" i="1"/>
  <c r="AE43" i="1"/>
  <c r="AF43" i="1"/>
  <c r="AG43" i="1"/>
  <c r="AH43" i="1"/>
  <c r="AJ43" i="1"/>
  <c r="AK43" i="1"/>
  <c r="AO43" i="1"/>
  <c r="AP43" i="1"/>
  <c r="I43" i="1" s="1"/>
  <c r="J43" i="1" s="1"/>
  <c r="AL43" i="1" s="1"/>
  <c r="BD43" i="1"/>
  <c r="BJ43" i="1"/>
  <c r="L44" i="1"/>
  <c r="BF44" i="1"/>
  <c r="Z44" i="1"/>
  <c r="AD44" i="1"/>
  <c r="AE44" i="1"/>
  <c r="AF44" i="1"/>
  <c r="AG44" i="1"/>
  <c r="AH44" i="1"/>
  <c r="AJ44" i="1"/>
  <c r="AK44" i="1"/>
  <c r="AO44" i="1"/>
  <c r="AP44" i="1"/>
  <c r="I44" i="1"/>
  <c r="J44" i="1"/>
  <c r="AL44" i="1" s="1"/>
  <c r="BD44" i="1"/>
  <c r="BJ44" i="1"/>
  <c r="L45" i="1"/>
  <c r="BF45" i="1"/>
  <c r="Z45" i="1"/>
  <c r="AD45" i="1"/>
  <c r="AE45" i="1"/>
  <c r="AF45" i="1"/>
  <c r="AG45" i="1"/>
  <c r="AH45" i="1"/>
  <c r="AJ45" i="1"/>
  <c r="AK45" i="1"/>
  <c r="AO45" i="1"/>
  <c r="AP45" i="1"/>
  <c r="I45" i="1"/>
  <c r="J45" i="1" s="1"/>
  <c r="AL45" i="1" s="1"/>
  <c r="BD45" i="1"/>
  <c r="BJ45" i="1"/>
  <c r="L46" i="1"/>
  <c r="BF46" i="1"/>
  <c r="Z46" i="1"/>
  <c r="AD46" i="1"/>
  <c r="AE46" i="1"/>
  <c r="AF46" i="1"/>
  <c r="AG46" i="1"/>
  <c r="AH46" i="1"/>
  <c r="AJ46" i="1"/>
  <c r="AK46" i="1"/>
  <c r="AO46" i="1"/>
  <c r="AP46" i="1"/>
  <c r="BI46" i="1" s="1"/>
  <c r="AC46" i="1" s="1"/>
  <c r="BD46" i="1"/>
  <c r="BJ46" i="1"/>
  <c r="L47" i="1"/>
  <c r="BF47" i="1"/>
  <c r="Z47" i="1"/>
  <c r="AD47" i="1"/>
  <c r="AE47" i="1"/>
  <c r="AF47" i="1"/>
  <c r="AG47" i="1"/>
  <c r="AH47" i="1"/>
  <c r="AJ47" i="1"/>
  <c r="AK47" i="1"/>
  <c r="AO47" i="1"/>
  <c r="AP47" i="1"/>
  <c r="I47" i="1" s="1"/>
  <c r="J47" i="1" s="1"/>
  <c r="AL47" i="1" s="1"/>
  <c r="BD47" i="1"/>
  <c r="BJ47" i="1"/>
  <c r="L49" i="1"/>
  <c r="BF49" i="1"/>
  <c r="Z49" i="1"/>
  <c r="AD49" i="1"/>
  <c r="AE49" i="1"/>
  <c r="AF49" i="1"/>
  <c r="AG49" i="1"/>
  <c r="AH49" i="1"/>
  <c r="AJ49" i="1"/>
  <c r="AK49" i="1"/>
  <c r="AO49" i="1"/>
  <c r="AP49" i="1"/>
  <c r="I49" i="1" s="1"/>
  <c r="J49" i="1" s="1"/>
  <c r="AL49" i="1" s="1"/>
  <c r="BD49" i="1"/>
  <c r="BJ49" i="1"/>
  <c r="L50" i="1"/>
  <c r="BF50" i="1"/>
  <c r="Z50" i="1"/>
  <c r="AD50" i="1"/>
  <c r="AE50" i="1"/>
  <c r="AF50" i="1"/>
  <c r="AG50" i="1"/>
  <c r="AH50" i="1"/>
  <c r="AJ50" i="1"/>
  <c r="AK50" i="1"/>
  <c r="AO50" i="1"/>
  <c r="BH50" i="1" s="1"/>
  <c r="AB50" i="1" s="1"/>
  <c r="AP50" i="1"/>
  <c r="I50" i="1" s="1"/>
  <c r="J50" i="1" s="1"/>
  <c r="AL50" i="1" s="1"/>
  <c r="BD50" i="1"/>
  <c r="BJ50" i="1"/>
  <c r="L51" i="1"/>
  <c r="BF51" i="1"/>
  <c r="Z51" i="1"/>
  <c r="AD51" i="1"/>
  <c r="AE51" i="1"/>
  <c r="AF51" i="1"/>
  <c r="AG51" i="1"/>
  <c r="AH51" i="1"/>
  <c r="AJ51" i="1"/>
  <c r="AK51" i="1"/>
  <c r="AO51" i="1"/>
  <c r="AW51" i="1" s="1"/>
  <c r="BC51" i="1" s="1"/>
  <c r="AP51" i="1"/>
  <c r="I51" i="1"/>
  <c r="J51" i="1"/>
  <c r="AL51" i="1" s="1"/>
  <c r="BD51" i="1"/>
  <c r="BJ51" i="1"/>
  <c r="L52" i="1"/>
  <c r="BF52" i="1"/>
  <c r="Z52" i="1"/>
  <c r="AD52" i="1"/>
  <c r="AE52" i="1"/>
  <c r="AF52" i="1"/>
  <c r="AG52" i="1"/>
  <c r="AH52" i="1"/>
  <c r="AJ52" i="1"/>
  <c r="AK52" i="1"/>
  <c r="AO52" i="1"/>
  <c r="AP52" i="1"/>
  <c r="I52" i="1"/>
  <c r="J52" i="1" s="1"/>
  <c r="AL52" i="1" s="1"/>
  <c r="BD52" i="1"/>
  <c r="BJ52" i="1"/>
  <c r="L53" i="1"/>
  <c r="BF53" i="1"/>
  <c r="Z53" i="1"/>
  <c r="AD53" i="1"/>
  <c r="AE53" i="1"/>
  <c r="AF53" i="1"/>
  <c r="AG53" i="1"/>
  <c r="AH53" i="1"/>
  <c r="AJ53" i="1"/>
  <c r="AK53" i="1"/>
  <c r="AO53" i="1"/>
  <c r="AP53" i="1"/>
  <c r="I53" i="1" s="1"/>
  <c r="J53" i="1" s="1"/>
  <c r="AL53" i="1" s="1"/>
  <c r="BD53" i="1"/>
  <c r="BJ53" i="1"/>
  <c r="L54" i="1"/>
  <c r="BF54" i="1"/>
  <c r="Z54" i="1"/>
  <c r="AD54" i="1"/>
  <c r="AE54" i="1"/>
  <c r="AF54" i="1"/>
  <c r="AG54" i="1"/>
  <c r="AH54" i="1"/>
  <c r="AJ54" i="1"/>
  <c r="AK54" i="1"/>
  <c r="AO54" i="1"/>
  <c r="AP54" i="1"/>
  <c r="BI54" i="1" s="1"/>
  <c r="AC54" i="1" s="1"/>
  <c r="BD54" i="1"/>
  <c r="BJ54" i="1"/>
  <c r="L55" i="1"/>
  <c r="BF55" i="1"/>
  <c r="Z55" i="1"/>
  <c r="AD55" i="1"/>
  <c r="AE55" i="1"/>
  <c r="AF55" i="1"/>
  <c r="AG55" i="1"/>
  <c r="AH55" i="1"/>
  <c r="AJ55" i="1"/>
  <c r="AK55" i="1"/>
  <c r="AO55" i="1"/>
  <c r="AP55" i="1"/>
  <c r="I55" i="1" s="1"/>
  <c r="J55" i="1" s="1"/>
  <c r="AL55" i="1" s="1"/>
  <c r="BD55" i="1"/>
  <c r="BJ55" i="1"/>
  <c r="L56" i="1"/>
  <c r="BF56" i="1"/>
  <c r="Z56" i="1"/>
  <c r="AD56" i="1"/>
  <c r="AE56" i="1"/>
  <c r="AF56" i="1"/>
  <c r="AG56" i="1"/>
  <c r="AH56" i="1"/>
  <c r="AJ56" i="1"/>
  <c r="AK56" i="1"/>
  <c r="AO56" i="1"/>
  <c r="AP56" i="1"/>
  <c r="AX56" i="1" s="1"/>
  <c r="BD56" i="1"/>
  <c r="BJ56" i="1"/>
  <c r="L57" i="1"/>
  <c r="BF57" i="1"/>
  <c r="Z57" i="1"/>
  <c r="AD57" i="1"/>
  <c r="AE57" i="1"/>
  <c r="AF57" i="1"/>
  <c r="AG57" i="1"/>
  <c r="AH57" i="1"/>
  <c r="AJ57" i="1"/>
  <c r="AK57" i="1"/>
  <c r="AO57" i="1"/>
  <c r="AP57" i="1"/>
  <c r="I57" i="1" s="1"/>
  <c r="J57" i="1" s="1"/>
  <c r="AL57" i="1" s="1"/>
  <c r="BD57" i="1"/>
  <c r="BJ57" i="1"/>
  <c r="L58" i="1"/>
  <c r="BF58" i="1"/>
  <c r="Z58" i="1"/>
  <c r="AD58" i="1"/>
  <c r="AE58" i="1"/>
  <c r="AF58" i="1"/>
  <c r="AG58" i="1"/>
  <c r="AH58" i="1"/>
  <c r="AJ58" i="1"/>
  <c r="AK58" i="1"/>
  <c r="AO58" i="1"/>
  <c r="AP58" i="1"/>
  <c r="I58" i="1" s="1"/>
  <c r="J58" i="1" s="1"/>
  <c r="AL58" i="1" s="1"/>
  <c r="BD58" i="1"/>
  <c r="BJ58" i="1"/>
  <c r="L59" i="1"/>
  <c r="BF59" i="1"/>
  <c r="Z59" i="1"/>
  <c r="AD59" i="1"/>
  <c r="AE59" i="1"/>
  <c r="AF59" i="1"/>
  <c r="AG59" i="1"/>
  <c r="AH59" i="1"/>
  <c r="AJ59" i="1"/>
  <c r="AK59" i="1"/>
  <c r="AO59" i="1"/>
  <c r="AP59" i="1"/>
  <c r="I59" i="1"/>
  <c r="J59" i="1"/>
  <c r="AL59" i="1" s="1"/>
  <c r="BD59" i="1"/>
  <c r="BJ59" i="1"/>
  <c r="L60" i="1"/>
  <c r="BF60" i="1"/>
  <c r="Z60" i="1"/>
  <c r="AD60" i="1"/>
  <c r="AE60" i="1"/>
  <c r="AF60" i="1"/>
  <c r="AG60" i="1"/>
  <c r="AH60" i="1"/>
  <c r="AJ60" i="1"/>
  <c r="AK60" i="1"/>
  <c r="AO60" i="1"/>
  <c r="AP60" i="1"/>
  <c r="I60" i="1"/>
  <c r="J60" i="1" s="1"/>
  <c r="AL60" i="1" s="1"/>
  <c r="BD60" i="1"/>
  <c r="BJ60" i="1"/>
  <c r="L61" i="1"/>
  <c r="BF61" i="1"/>
  <c r="Z61" i="1"/>
  <c r="AD61" i="1"/>
  <c r="AE61" i="1"/>
  <c r="AF61" i="1"/>
  <c r="AG61" i="1"/>
  <c r="AH61" i="1"/>
  <c r="AJ61" i="1"/>
  <c r="AK61" i="1"/>
  <c r="AO61" i="1"/>
  <c r="AP61" i="1"/>
  <c r="BI61" i="1"/>
  <c r="AC61" i="1"/>
  <c r="BD61" i="1"/>
  <c r="BJ61" i="1"/>
  <c r="L62" i="1"/>
  <c r="BF62" i="1"/>
  <c r="Z62" i="1"/>
  <c r="AD62" i="1"/>
  <c r="AE62" i="1"/>
  <c r="AF62" i="1"/>
  <c r="AG62" i="1"/>
  <c r="AH62" i="1"/>
  <c r="AJ62" i="1"/>
  <c r="AK62" i="1"/>
  <c r="AO62" i="1"/>
  <c r="AP62" i="1"/>
  <c r="BI62" i="1"/>
  <c r="AC62" i="1"/>
  <c r="BD62" i="1"/>
  <c r="BJ62" i="1"/>
  <c r="L63" i="1"/>
  <c r="BF63" i="1"/>
  <c r="Z63" i="1"/>
  <c r="AD63" i="1"/>
  <c r="AE63" i="1"/>
  <c r="AF63" i="1"/>
  <c r="AG63" i="1"/>
  <c r="AH63" i="1"/>
  <c r="AJ63" i="1"/>
  <c r="AK63" i="1"/>
  <c r="AO63" i="1"/>
  <c r="BH63" i="1" s="1"/>
  <c r="AB63" i="1" s="1"/>
  <c r="AP63" i="1"/>
  <c r="AX63" i="1" s="1"/>
  <c r="BD63" i="1"/>
  <c r="BJ63" i="1"/>
  <c r="L64" i="1"/>
  <c r="BF64" i="1"/>
  <c r="Z64" i="1"/>
  <c r="AD64" i="1"/>
  <c r="AE64" i="1"/>
  <c r="AF64" i="1"/>
  <c r="AG64" i="1"/>
  <c r="AH64" i="1"/>
  <c r="AJ64" i="1"/>
  <c r="AK64" i="1"/>
  <c r="AO64" i="1"/>
  <c r="BH64" i="1" s="1"/>
  <c r="AB64" i="1" s="1"/>
  <c r="AP64" i="1"/>
  <c r="I64" i="1"/>
  <c r="J64" i="1" s="1"/>
  <c r="AL64" i="1" s="1"/>
  <c r="BD64" i="1"/>
  <c r="BJ64" i="1"/>
  <c r="L65" i="1"/>
  <c r="BF65" i="1"/>
  <c r="Z65" i="1"/>
  <c r="AD65" i="1"/>
  <c r="AE65" i="1"/>
  <c r="AF65" i="1"/>
  <c r="AG65" i="1"/>
  <c r="AH65" i="1"/>
  <c r="AJ65" i="1"/>
  <c r="AK65" i="1"/>
  <c r="AO65" i="1"/>
  <c r="AW65" i="1" s="1"/>
  <c r="AP65" i="1"/>
  <c r="AX65" i="1"/>
  <c r="BD65" i="1"/>
  <c r="BJ65" i="1"/>
  <c r="L66" i="1"/>
  <c r="BF66" i="1"/>
  <c r="Z66" i="1"/>
  <c r="AD66" i="1"/>
  <c r="AE66" i="1"/>
  <c r="AF66" i="1"/>
  <c r="AG66" i="1"/>
  <c r="AH66" i="1"/>
  <c r="AJ66" i="1"/>
  <c r="AK66" i="1"/>
  <c r="AO66" i="1"/>
  <c r="AP66" i="1"/>
  <c r="AX66" i="1"/>
  <c r="BD66" i="1"/>
  <c r="BJ66" i="1"/>
  <c r="L67" i="1"/>
  <c r="BF67" i="1"/>
  <c r="Z67" i="1"/>
  <c r="AD67" i="1"/>
  <c r="AE67" i="1"/>
  <c r="AF67" i="1"/>
  <c r="AG67" i="1"/>
  <c r="AH67" i="1"/>
  <c r="AJ67" i="1"/>
  <c r="AK67" i="1"/>
  <c r="AO67" i="1"/>
  <c r="AP67" i="1"/>
  <c r="I67" i="1" s="1"/>
  <c r="J67" i="1" s="1"/>
  <c r="AL67" i="1" s="1"/>
  <c r="BD67" i="1"/>
  <c r="BJ67" i="1"/>
  <c r="L68" i="1"/>
  <c r="BF68" i="1"/>
  <c r="Z68" i="1"/>
  <c r="AD68" i="1"/>
  <c r="AE68" i="1"/>
  <c r="AF68" i="1"/>
  <c r="AG68" i="1"/>
  <c r="AH68" i="1"/>
  <c r="AJ68" i="1"/>
  <c r="AK68" i="1"/>
  <c r="AO68" i="1"/>
  <c r="AP68" i="1"/>
  <c r="I68" i="1"/>
  <c r="J68" i="1"/>
  <c r="AL68" i="1" s="1"/>
  <c r="BD68" i="1"/>
  <c r="BJ68" i="1"/>
  <c r="L69" i="1"/>
  <c r="BF69" i="1"/>
  <c r="Z69" i="1"/>
  <c r="AD69" i="1"/>
  <c r="AE69" i="1"/>
  <c r="AF69" i="1"/>
  <c r="AG69" i="1"/>
  <c r="AH69" i="1"/>
  <c r="AJ69" i="1"/>
  <c r="AK69" i="1"/>
  <c r="AO69" i="1"/>
  <c r="AW69" i="1"/>
  <c r="AP69" i="1"/>
  <c r="BI69" i="1" s="1"/>
  <c r="AC69" i="1" s="1"/>
  <c r="BD69" i="1"/>
  <c r="BJ69" i="1"/>
  <c r="L70" i="1"/>
  <c r="BF70" i="1"/>
  <c r="Z70" i="1"/>
  <c r="AD70" i="1"/>
  <c r="AE70" i="1"/>
  <c r="AF70" i="1"/>
  <c r="AG70" i="1"/>
  <c r="AH70" i="1"/>
  <c r="AJ70" i="1"/>
  <c r="AK70" i="1"/>
  <c r="AO70" i="1"/>
  <c r="AP70" i="1"/>
  <c r="AX70" i="1" s="1"/>
  <c r="BD70" i="1"/>
  <c r="BJ70" i="1"/>
  <c r="L71" i="1"/>
  <c r="BF71" i="1"/>
  <c r="Z71" i="1"/>
  <c r="AD71" i="1"/>
  <c r="AE71" i="1"/>
  <c r="AF71" i="1"/>
  <c r="AG71" i="1"/>
  <c r="AH71" i="1"/>
  <c r="AJ71" i="1"/>
  <c r="AK71" i="1"/>
  <c r="AO71" i="1"/>
  <c r="AP71" i="1"/>
  <c r="I71" i="1"/>
  <c r="J71" i="1" s="1"/>
  <c r="AL71" i="1" s="1"/>
  <c r="BD71" i="1"/>
  <c r="BJ71" i="1"/>
  <c r="L72" i="1"/>
  <c r="BF72" i="1"/>
  <c r="Z72" i="1"/>
  <c r="AD72" i="1"/>
  <c r="AE72" i="1"/>
  <c r="AF72" i="1"/>
  <c r="AG72" i="1"/>
  <c r="AH72" i="1"/>
  <c r="AJ72" i="1"/>
  <c r="AK72" i="1"/>
  <c r="AO72" i="1"/>
  <c r="AW72" i="1"/>
  <c r="AP72" i="1"/>
  <c r="I72" i="1" s="1"/>
  <c r="J72" i="1" s="1"/>
  <c r="AL72" i="1" s="1"/>
  <c r="BD72" i="1"/>
  <c r="BJ72" i="1"/>
  <c r="L73" i="1"/>
  <c r="BF73" i="1"/>
  <c r="Z73" i="1"/>
  <c r="AD73" i="1"/>
  <c r="AE73" i="1"/>
  <c r="AF73" i="1"/>
  <c r="AG73" i="1"/>
  <c r="AH73" i="1"/>
  <c r="AJ73" i="1"/>
  <c r="AK73" i="1"/>
  <c r="AO73" i="1"/>
  <c r="AP73" i="1"/>
  <c r="AX73" i="1" s="1"/>
  <c r="BD73" i="1"/>
  <c r="BJ73" i="1"/>
  <c r="L75" i="1"/>
  <c r="BF75" i="1"/>
  <c r="Z75" i="1"/>
  <c r="AD75" i="1"/>
  <c r="AE75" i="1"/>
  <c r="AF75" i="1"/>
  <c r="AG75" i="1"/>
  <c r="AH75" i="1"/>
  <c r="AJ75" i="1"/>
  <c r="AK75" i="1"/>
  <c r="AO75" i="1"/>
  <c r="AP75" i="1"/>
  <c r="AX75" i="1" s="1"/>
  <c r="BD75" i="1"/>
  <c r="BJ75" i="1"/>
  <c r="L76" i="1"/>
  <c r="BF76" i="1"/>
  <c r="Z76" i="1"/>
  <c r="AD76" i="1"/>
  <c r="AE76" i="1"/>
  <c r="AF76" i="1"/>
  <c r="AG76" i="1"/>
  <c r="AH76" i="1"/>
  <c r="AJ76" i="1"/>
  <c r="AK76" i="1"/>
  <c r="AO76" i="1"/>
  <c r="AP76" i="1"/>
  <c r="I76" i="1" s="1"/>
  <c r="J76" i="1" s="1"/>
  <c r="AL76" i="1" s="1"/>
  <c r="BD76" i="1"/>
  <c r="BJ76" i="1"/>
  <c r="L77" i="1"/>
  <c r="BF77" i="1"/>
  <c r="Z77" i="1"/>
  <c r="AD77" i="1"/>
  <c r="AE77" i="1"/>
  <c r="AF77" i="1"/>
  <c r="AG77" i="1"/>
  <c r="AH77" i="1"/>
  <c r="AJ77" i="1"/>
  <c r="AK77" i="1"/>
  <c r="AO77" i="1"/>
  <c r="AP77" i="1"/>
  <c r="I77" i="1" s="1"/>
  <c r="J77" i="1" s="1"/>
  <c r="AL77" i="1" s="1"/>
  <c r="BD77" i="1"/>
  <c r="BJ77" i="1"/>
  <c r="L78" i="1"/>
  <c r="BF78" i="1"/>
  <c r="Z78" i="1"/>
  <c r="AD78" i="1"/>
  <c r="AE78" i="1"/>
  <c r="AF78" i="1"/>
  <c r="AG78" i="1"/>
  <c r="AH78" i="1"/>
  <c r="AJ78" i="1"/>
  <c r="AK78" i="1"/>
  <c r="AO78" i="1"/>
  <c r="AP78" i="1"/>
  <c r="I78" i="1" s="1"/>
  <c r="J78" i="1" s="1"/>
  <c r="AL78" i="1" s="1"/>
  <c r="BD78" i="1"/>
  <c r="BJ78" i="1"/>
  <c r="L79" i="1"/>
  <c r="BF79" i="1"/>
  <c r="Z79" i="1"/>
  <c r="AD79" i="1"/>
  <c r="AE79" i="1"/>
  <c r="AF79" i="1"/>
  <c r="AG79" i="1"/>
  <c r="AH79" i="1"/>
  <c r="AJ79" i="1"/>
  <c r="AK79" i="1"/>
  <c r="AO79" i="1"/>
  <c r="AP79" i="1"/>
  <c r="BI79" i="1" s="1"/>
  <c r="AC79" i="1" s="1"/>
  <c r="BD79" i="1"/>
  <c r="BJ79" i="1"/>
  <c r="L80" i="1"/>
  <c r="Z80" i="1"/>
  <c r="AD80" i="1"/>
  <c r="AE80" i="1"/>
  <c r="AF80" i="1"/>
  <c r="AG80" i="1"/>
  <c r="AH80" i="1"/>
  <c r="AJ80" i="1"/>
  <c r="AK80" i="1"/>
  <c r="AO80" i="1"/>
  <c r="AP80" i="1"/>
  <c r="I80" i="1" s="1"/>
  <c r="J80" i="1" s="1"/>
  <c r="AL80" i="1" s="1"/>
  <c r="BD80" i="1"/>
  <c r="BF80" i="1"/>
  <c r="BJ80" i="1"/>
  <c r="L81" i="1"/>
  <c r="BF81" i="1"/>
  <c r="Z81" i="1"/>
  <c r="AD81" i="1"/>
  <c r="AE81" i="1"/>
  <c r="AF81" i="1"/>
  <c r="AG81" i="1"/>
  <c r="AH81" i="1"/>
  <c r="AJ81" i="1"/>
  <c r="AK81" i="1"/>
  <c r="AO81" i="1"/>
  <c r="AP81" i="1"/>
  <c r="I81" i="1"/>
  <c r="J81" i="1" s="1"/>
  <c r="AL81" i="1" s="1"/>
  <c r="BD81" i="1"/>
  <c r="BJ81" i="1"/>
  <c r="L82" i="1"/>
  <c r="BF82" i="1"/>
  <c r="Z82" i="1"/>
  <c r="AD82" i="1"/>
  <c r="AE82" i="1"/>
  <c r="AF82" i="1"/>
  <c r="AG82" i="1"/>
  <c r="AH82" i="1"/>
  <c r="AJ82" i="1"/>
  <c r="AK82" i="1"/>
  <c r="AO82" i="1"/>
  <c r="BH82" i="1"/>
  <c r="AB82" i="1" s="1"/>
  <c r="AP82" i="1"/>
  <c r="I82" i="1" s="1"/>
  <c r="J82" i="1" s="1"/>
  <c r="AL82" i="1" s="1"/>
  <c r="BD82" i="1"/>
  <c r="BJ82" i="1"/>
  <c r="L83" i="1"/>
  <c r="BF83" i="1"/>
  <c r="Z83" i="1"/>
  <c r="AD83" i="1"/>
  <c r="AE83" i="1"/>
  <c r="AF83" i="1"/>
  <c r="AG83" i="1"/>
  <c r="AH83" i="1"/>
  <c r="AJ83" i="1"/>
  <c r="AK83" i="1"/>
  <c r="AO83" i="1"/>
  <c r="AP83" i="1"/>
  <c r="AX83" i="1" s="1"/>
  <c r="BD83" i="1"/>
  <c r="BJ83" i="1"/>
  <c r="L84" i="1"/>
  <c r="BF84" i="1"/>
  <c r="Z84" i="1"/>
  <c r="AD84" i="1"/>
  <c r="AE84" i="1"/>
  <c r="AF84" i="1"/>
  <c r="AG84" i="1"/>
  <c r="AH84" i="1"/>
  <c r="AJ84" i="1"/>
  <c r="AK84" i="1"/>
  <c r="AO84" i="1"/>
  <c r="AP84" i="1"/>
  <c r="AX84" i="1" s="1"/>
  <c r="AV84" i="1" s="1"/>
  <c r="BD84" i="1"/>
  <c r="BJ84" i="1"/>
  <c r="L85" i="1"/>
  <c r="BF85" i="1"/>
  <c r="Z85" i="1"/>
  <c r="AD85" i="1"/>
  <c r="AE85" i="1"/>
  <c r="AF85" i="1"/>
  <c r="AG85" i="1"/>
  <c r="AH85" i="1"/>
  <c r="AJ85" i="1"/>
  <c r="AK85" i="1"/>
  <c r="AO85" i="1"/>
  <c r="BH85" i="1"/>
  <c r="AB85" i="1"/>
  <c r="AP85" i="1"/>
  <c r="I85" i="1"/>
  <c r="J85" i="1"/>
  <c r="AL85" i="1" s="1"/>
  <c r="BD85" i="1"/>
  <c r="BJ85" i="1"/>
  <c r="L86" i="1"/>
  <c r="BF86" i="1"/>
  <c r="Z86" i="1"/>
  <c r="AD86" i="1"/>
  <c r="AE86" i="1"/>
  <c r="AF86" i="1"/>
  <c r="AG86" i="1"/>
  <c r="AH86" i="1"/>
  <c r="AJ86" i="1"/>
  <c r="AK86" i="1"/>
  <c r="AO86" i="1"/>
  <c r="BH86" i="1"/>
  <c r="AB86" i="1"/>
  <c r="AP86" i="1"/>
  <c r="BI86" i="1" s="1"/>
  <c r="AC86" i="1" s="1"/>
  <c r="BD86" i="1"/>
  <c r="BJ86" i="1"/>
  <c r="L87" i="1"/>
  <c r="BF87" i="1"/>
  <c r="Z87" i="1"/>
  <c r="AD87" i="1"/>
  <c r="AE87" i="1"/>
  <c r="AF87" i="1"/>
  <c r="AG87" i="1"/>
  <c r="AH87" i="1"/>
  <c r="AJ87" i="1"/>
  <c r="AK87" i="1"/>
  <c r="AO87" i="1"/>
  <c r="BH87" i="1" s="1"/>
  <c r="AB87" i="1" s="1"/>
  <c r="AP87" i="1"/>
  <c r="AX87" i="1"/>
  <c r="BD87" i="1"/>
  <c r="BJ87" i="1"/>
  <c r="L88" i="1"/>
  <c r="BF88" i="1"/>
  <c r="Z88" i="1"/>
  <c r="AD88" i="1"/>
  <c r="AE88" i="1"/>
  <c r="AF88" i="1"/>
  <c r="AG88" i="1"/>
  <c r="AH88" i="1"/>
  <c r="AJ88" i="1"/>
  <c r="AK88" i="1"/>
  <c r="AO88" i="1"/>
  <c r="AW88" i="1" s="1"/>
  <c r="AP88" i="1"/>
  <c r="BI88" i="1"/>
  <c r="AC88" i="1"/>
  <c r="BD88" i="1"/>
  <c r="BJ88" i="1"/>
  <c r="L89" i="1"/>
  <c r="BF89" i="1"/>
  <c r="Z89" i="1"/>
  <c r="AD89" i="1"/>
  <c r="AE89" i="1"/>
  <c r="AF89" i="1"/>
  <c r="AG89" i="1"/>
  <c r="AH89" i="1"/>
  <c r="AJ89" i="1"/>
  <c r="AK89" i="1"/>
  <c r="AO89" i="1"/>
  <c r="AP89" i="1"/>
  <c r="BI89" i="1" s="1"/>
  <c r="AC89" i="1" s="1"/>
  <c r="BD89" i="1"/>
  <c r="BJ89" i="1"/>
  <c r="L90" i="1"/>
  <c r="BF90" i="1"/>
  <c r="Z90" i="1"/>
  <c r="AD90" i="1"/>
  <c r="AE90" i="1"/>
  <c r="AF90" i="1"/>
  <c r="AG90" i="1"/>
  <c r="AH90" i="1"/>
  <c r="AJ90" i="1"/>
  <c r="AK90" i="1"/>
  <c r="AO90" i="1"/>
  <c r="BH90" i="1" s="1"/>
  <c r="AB90" i="1" s="1"/>
  <c r="AP90" i="1"/>
  <c r="AX90" i="1" s="1"/>
  <c r="BC90" i="1" s="1"/>
  <c r="BD90" i="1"/>
  <c r="BJ90" i="1"/>
  <c r="L91" i="1"/>
  <c r="BF91" i="1"/>
  <c r="Z91" i="1"/>
  <c r="AD91" i="1"/>
  <c r="AE91" i="1"/>
  <c r="AF91" i="1"/>
  <c r="AG91" i="1"/>
  <c r="AH91" i="1"/>
  <c r="AJ91" i="1"/>
  <c r="AK91" i="1"/>
  <c r="AO91" i="1"/>
  <c r="AW91" i="1"/>
  <c r="AP91" i="1"/>
  <c r="AX91" i="1" s="1"/>
  <c r="BD91" i="1"/>
  <c r="BJ91" i="1"/>
  <c r="L92" i="1"/>
  <c r="BF92" i="1"/>
  <c r="Z92" i="1"/>
  <c r="AD92" i="1"/>
  <c r="AE92" i="1"/>
  <c r="AF92" i="1"/>
  <c r="AG92" i="1"/>
  <c r="AH92" i="1"/>
  <c r="AJ92" i="1"/>
  <c r="AK92" i="1"/>
  <c r="AO92" i="1"/>
  <c r="AW92" i="1"/>
  <c r="AP92" i="1"/>
  <c r="I92" i="1" s="1"/>
  <c r="J92" i="1" s="1"/>
  <c r="AL92" i="1" s="1"/>
  <c r="BD92" i="1"/>
  <c r="BJ92" i="1"/>
  <c r="L93" i="1"/>
  <c r="BF93" i="1"/>
  <c r="Z93" i="1"/>
  <c r="AD93" i="1"/>
  <c r="AE93" i="1"/>
  <c r="AF93" i="1"/>
  <c r="AG93" i="1"/>
  <c r="AH93" i="1"/>
  <c r="AJ93" i="1"/>
  <c r="AK93" i="1"/>
  <c r="AO93" i="1"/>
  <c r="AP93" i="1"/>
  <c r="I93" i="1"/>
  <c r="J93" i="1"/>
  <c r="AL93" i="1" s="1"/>
  <c r="BD93" i="1"/>
  <c r="BJ93" i="1"/>
  <c r="L94" i="1"/>
  <c r="BF94" i="1"/>
  <c r="Z94" i="1"/>
  <c r="AD94" i="1"/>
  <c r="AE94" i="1"/>
  <c r="AF94" i="1"/>
  <c r="AG94" i="1"/>
  <c r="AH94" i="1"/>
  <c r="AJ94" i="1"/>
  <c r="AK94" i="1"/>
  <c r="AO94" i="1"/>
  <c r="AW94" i="1"/>
  <c r="AP94" i="1"/>
  <c r="I94" i="1" s="1"/>
  <c r="J94" i="1" s="1"/>
  <c r="AL94" i="1" s="1"/>
  <c r="BD94" i="1"/>
  <c r="BJ94" i="1"/>
  <c r="L95" i="1"/>
  <c r="BF95" i="1"/>
  <c r="Z95" i="1"/>
  <c r="AD95" i="1"/>
  <c r="AE95" i="1"/>
  <c r="AF95" i="1"/>
  <c r="AG95" i="1"/>
  <c r="AH95" i="1"/>
  <c r="AJ95" i="1"/>
  <c r="AK95" i="1"/>
  <c r="AO95" i="1"/>
  <c r="AW95" i="1" s="1"/>
  <c r="AP95" i="1"/>
  <c r="AX95" i="1" s="1"/>
  <c r="BD95" i="1"/>
  <c r="BJ95" i="1"/>
  <c r="L96" i="1"/>
  <c r="BF96" i="1"/>
  <c r="Z96" i="1"/>
  <c r="AD96" i="1"/>
  <c r="AE96" i="1"/>
  <c r="AF96" i="1"/>
  <c r="AG96" i="1"/>
  <c r="AH96" i="1"/>
  <c r="AJ96" i="1"/>
  <c r="AK96" i="1"/>
  <c r="AO96" i="1"/>
  <c r="AW96" i="1" s="1"/>
  <c r="BC96" i="1" s="1"/>
  <c r="AP96" i="1"/>
  <c r="I96" i="1" s="1"/>
  <c r="J96" i="1" s="1"/>
  <c r="AL96" i="1" s="1"/>
  <c r="BD96" i="1"/>
  <c r="BJ96" i="1"/>
  <c r="L97" i="1"/>
  <c r="BF97" i="1"/>
  <c r="Z97" i="1"/>
  <c r="AD97" i="1"/>
  <c r="AE97" i="1"/>
  <c r="AF97" i="1"/>
  <c r="AG97" i="1"/>
  <c r="AH97" i="1"/>
  <c r="AJ97" i="1"/>
  <c r="AK97" i="1"/>
  <c r="AO97" i="1"/>
  <c r="AP97" i="1"/>
  <c r="I97" i="1" s="1"/>
  <c r="J97" i="1" s="1"/>
  <c r="AL97" i="1" s="1"/>
  <c r="BD97" i="1"/>
  <c r="BJ97" i="1"/>
  <c r="L98" i="1"/>
  <c r="BF98" i="1"/>
  <c r="Z98" i="1"/>
  <c r="AD98" i="1"/>
  <c r="AE98" i="1"/>
  <c r="AF98" i="1"/>
  <c r="AG98" i="1"/>
  <c r="AH98" i="1"/>
  <c r="AJ98" i="1"/>
  <c r="AK98" i="1"/>
  <c r="AO98" i="1"/>
  <c r="BH98" i="1" s="1"/>
  <c r="AB98" i="1" s="1"/>
  <c r="AP98" i="1"/>
  <c r="I98" i="1"/>
  <c r="J98" i="1"/>
  <c r="AL98" i="1" s="1"/>
  <c r="BD98" i="1"/>
  <c r="BJ98" i="1"/>
  <c r="L99" i="1"/>
  <c r="BF99" i="1"/>
  <c r="Z99" i="1"/>
  <c r="AD99" i="1"/>
  <c r="AE99" i="1"/>
  <c r="AF99" i="1"/>
  <c r="AG99" i="1"/>
  <c r="AH99" i="1"/>
  <c r="AJ99" i="1"/>
  <c r="AK99" i="1"/>
  <c r="AO99" i="1"/>
  <c r="AW99" i="1"/>
  <c r="AP99" i="1"/>
  <c r="AX99" i="1" s="1"/>
  <c r="AV99" i="1" s="1"/>
  <c r="BD99" i="1"/>
  <c r="BJ99" i="1"/>
  <c r="L100" i="1"/>
  <c r="BF100" i="1"/>
  <c r="Z100" i="1"/>
  <c r="AD100" i="1"/>
  <c r="AE100" i="1"/>
  <c r="AF100" i="1"/>
  <c r="AG100" i="1"/>
  <c r="AH100" i="1"/>
  <c r="AJ100" i="1"/>
  <c r="AK100" i="1"/>
  <c r="AO100" i="1"/>
  <c r="AW100" i="1"/>
  <c r="AP100" i="1"/>
  <c r="I100" i="1" s="1"/>
  <c r="J100" i="1" s="1"/>
  <c r="AL100" i="1" s="1"/>
  <c r="BD100" i="1"/>
  <c r="BJ100" i="1"/>
  <c r="L101" i="1"/>
  <c r="BF101" i="1"/>
  <c r="Z101" i="1"/>
  <c r="AD101" i="1"/>
  <c r="AE101" i="1"/>
  <c r="AF101" i="1"/>
  <c r="AG101" i="1"/>
  <c r="AH101" i="1"/>
  <c r="AJ101" i="1"/>
  <c r="AK101" i="1"/>
  <c r="AO101" i="1"/>
  <c r="AP101" i="1"/>
  <c r="I101" i="1"/>
  <c r="J101" i="1"/>
  <c r="AL101" i="1" s="1"/>
  <c r="BD101" i="1"/>
  <c r="BJ101" i="1"/>
  <c r="L102" i="1"/>
  <c r="BF102" i="1"/>
  <c r="Z102" i="1"/>
  <c r="AD102" i="1"/>
  <c r="AE102" i="1"/>
  <c r="AF102" i="1"/>
  <c r="AG102" i="1"/>
  <c r="AH102" i="1"/>
  <c r="AJ102" i="1"/>
  <c r="AK102" i="1"/>
  <c r="AO102" i="1"/>
  <c r="AW102" i="1"/>
  <c r="AP102" i="1"/>
  <c r="AX102" i="1" s="1"/>
  <c r="BD102" i="1"/>
  <c r="BJ102" i="1"/>
  <c r="L103" i="1"/>
  <c r="BF103" i="1"/>
  <c r="Z103" i="1"/>
  <c r="AD103" i="1"/>
  <c r="AE103" i="1"/>
  <c r="AF103" i="1"/>
  <c r="AG103" i="1"/>
  <c r="AH103" i="1"/>
  <c r="AJ103" i="1"/>
  <c r="AK103" i="1"/>
  <c r="AO103" i="1"/>
  <c r="BH103" i="1"/>
  <c r="AB103" i="1"/>
  <c r="AP103" i="1"/>
  <c r="AX103" i="1"/>
  <c r="BD103" i="1"/>
  <c r="BJ103" i="1"/>
  <c r="L104" i="1"/>
  <c r="BF104" i="1"/>
  <c r="Z104" i="1"/>
  <c r="AD104" i="1"/>
  <c r="AE104" i="1"/>
  <c r="AF104" i="1"/>
  <c r="AG104" i="1"/>
  <c r="AH104" i="1"/>
  <c r="AJ104" i="1"/>
  <c r="AK104" i="1"/>
  <c r="AO104" i="1"/>
  <c r="AW104" i="1"/>
  <c r="AP104" i="1"/>
  <c r="I104" i="1"/>
  <c r="J104" i="1" s="1"/>
  <c r="AL104" i="1" s="1"/>
  <c r="BD104" i="1"/>
  <c r="BJ104" i="1"/>
  <c r="L105" i="1"/>
  <c r="BF105" i="1"/>
  <c r="Z105" i="1"/>
  <c r="AD105" i="1"/>
  <c r="AE105" i="1"/>
  <c r="AF105" i="1"/>
  <c r="AG105" i="1"/>
  <c r="AH105" i="1"/>
  <c r="AJ105" i="1"/>
  <c r="AK105" i="1"/>
  <c r="AO105" i="1"/>
  <c r="AP105" i="1"/>
  <c r="I105" i="1" s="1"/>
  <c r="J105" i="1" s="1"/>
  <c r="AL105" i="1" s="1"/>
  <c r="BD105" i="1"/>
  <c r="BJ105" i="1"/>
  <c r="L106" i="1"/>
  <c r="BF106" i="1"/>
  <c r="Z106" i="1"/>
  <c r="AD106" i="1"/>
  <c r="AE106" i="1"/>
  <c r="AF106" i="1"/>
  <c r="AG106" i="1"/>
  <c r="AH106" i="1"/>
  <c r="AJ106" i="1"/>
  <c r="AK106" i="1"/>
  <c r="AO106" i="1"/>
  <c r="AW106" i="1" s="1"/>
  <c r="AV106" i="1" s="1"/>
  <c r="AP106" i="1"/>
  <c r="I106" i="1"/>
  <c r="J106" i="1" s="1"/>
  <c r="AL106" i="1" s="1"/>
  <c r="BD106" i="1"/>
  <c r="BJ106" i="1"/>
  <c r="L107" i="1"/>
  <c r="BF107" i="1"/>
  <c r="Z107" i="1"/>
  <c r="AD107" i="1"/>
  <c r="AE107" i="1"/>
  <c r="AF107" i="1"/>
  <c r="AG107" i="1"/>
  <c r="AH107" i="1"/>
  <c r="AJ107" i="1"/>
  <c r="AK107" i="1"/>
  <c r="AO107" i="1"/>
  <c r="AP107" i="1"/>
  <c r="I107" i="1" s="1"/>
  <c r="J107" i="1" s="1"/>
  <c r="AL107" i="1" s="1"/>
  <c r="BD107" i="1"/>
  <c r="BJ107" i="1"/>
  <c r="L108" i="1"/>
  <c r="BF108" i="1"/>
  <c r="Z108" i="1"/>
  <c r="AD108" i="1"/>
  <c r="AE108" i="1"/>
  <c r="AF108" i="1"/>
  <c r="AG108" i="1"/>
  <c r="AH108" i="1"/>
  <c r="AJ108" i="1"/>
  <c r="AK108" i="1"/>
  <c r="AO108" i="1"/>
  <c r="AP108" i="1"/>
  <c r="AX108" i="1"/>
  <c r="BD108" i="1"/>
  <c r="BJ108" i="1"/>
  <c r="L109" i="1"/>
  <c r="BF109" i="1"/>
  <c r="Z109" i="1"/>
  <c r="AD109" i="1"/>
  <c r="AE109" i="1"/>
  <c r="AF109" i="1"/>
  <c r="AG109" i="1"/>
  <c r="AH109" i="1"/>
  <c r="AJ109" i="1"/>
  <c r="AK109" i="1"/>
  <c r="AO109" i="1"/>
  <c r="AW109" i="1"/>
  <c r="AP109" i="1"/>
  <c r="AX109" i="1"/>
  <c r="BD109" i="1"/>
  <c r="BJ109" i="1"/>
  <c r="L110" i="1"/>
  <c r="BF110" i="1"/>
  <c r="Z110" i="1"/>
  <c r="AD110" i="1"/>
  <c r="AE110" i="1"/>
  <c r="AF110" i="1"/>
  <c r="AG110" i="1"/>
  <c r="AH110" i="1"/>
  <c r="AJ110" i="1"/>
  <c r="AK110" i="1"/>
  <c r="AO110" i="1"/>
  <c r="AW110" i="1" s="1"/>
  <c r="AP110" i="1"/>
  <c r="I110" i="1" s="1"/>
  <c r="J110" i="1" s="1"/>
  <c r="AL110" i="1" s="1"/>
  <c r="BD110" i="1"/>
  <c r="BJ110" i="1"/>
  <c r="L111" i="1"/>
  <c r="BF111" i="1"/>
  <c r="Z111" i="1"/>
  <c r="AD111" i="1"/>
  <c r="AE111" i="1"/>
  <c r="AF111" i="1"/>
  <c r="AG111" i="1"/>
  <c r="AH111" i="1"/>
  <c r="AJ111" i="1"/>
  <c r="AK111" i="1"/>
  <c r="AO111" i="1"/>
  <c r="AW111" i="1" s="1"/>
  <c r="AP111" i="1"/>
  <c r="AX111" i="1" s="1"/>
  <c r="BD111" i="1"/>
  <c r="BJ111" i="1"/>
  <c r="L112" i="1"/>
  <c r="BF112" i="1"/>
  <c r="Z112" i="1"/>
  <c r="AD112" i="1"/>
  <c r="AE112" i="1"/>
  <c r="AF112" i="1"/>
  <c r="AG112" i="1"/>
  <c r="AH112" i="1"/>
  <c r="AJ112" i="1"/>
  <c r="AK112" i="1"/>
  <c r="AO112" i="1"/>
  <c r="AP112" i="1"/>
  <c r="I112" i="1"/>
  <c r="J112" i="1" s="1"/>
  <c r="AL112" i="1" s="1"/>
  <c r="BD112" i="1"/>
  <c r="BJ112" i="1"/>
  <c r="L113" i="1"/>
  <c r="BF113" i="1"/>
  <c r="Z113" i="1"/>
  <c r="AD113" i="1"/>
  <c r="AE113" i="1"/>
  <c r="AF113" i="1"/>
  <c r="AG113" i="1"/>
  <c r="AH113" i="1"/>
  <c r="AJ113" i="1"/>
  <c r="AK113" i="1"/>
  <c r="AO113" i="1"/>
  <c r="AP113" i="1"/>
  <c r="I113" i="1" s="1"/>
  <c r="J113" i="1" s="1"/>
  <c r="AL113" i="1" s="1"/>
  <c r="BD113" i="1"/>
  <c r="BJ113" i="1"/>
  <c r="L114" i="1"/>
  <c r="BF114" i="1"/>
  <c r="Z114" i="1"/>
  <c r="AD114" i="1"/>
  <c r="AE114" i="1"/>
  <c r="AF114" i="1"/>
  <c r="AG114" i="1"/>
  <c r="AH114" i="1"/>
  <c r="AJ114" i="1"/>
  <c r="AK114" i="1"/>
  <c r="AO114" i="1"/>
  <c r="AW114" i="1" s="1"/>
  <c r="BC114" i="1" s="1"/>
  <c r="AP114" i="1"/>
  <c r="I114" i="1"/>
  <c r="J114" i="1" s="1"/>
  <c r="AL114" i="1" s="1"/>
  <c r="BD114" i="1"/>
  <c r="BJ114" i="1"/>
  <c r="L115" i="1"/>
  <c r="BF115" i="1"/>
  <c r="Z115" i="1"/>
  <c r="AD115" i="1"/>
  <c r="AE115" i="1"/>
  <c r="AF115" i="1"/>
  <c r="AG115" i="1"/>
  <c r="AH115" i="1"/>
  <c r="AJ115" i="1"/>
  <c r="AK115" i="1"/>
  <c r="AO115" i="1"/>
  <c r="AW115" i="1"/>
  <c r="AP115" i="1"/>
  <c r="AX115" i="1"/>
  <c r="BD115" i="1"/>
  <c r="BJ115" i="1"/>
  <c r="L116" i="1"/>
  <c r="BF116" i="1"/>
  <c r="Z116" i="1"/>
  <c r="AD116" i="1"/>
  <c r="AE116" i="1"/>
  <c r="AF116" i="1"/>
  <c r="AG116" i="1"/>
  <c r="AH116" i="1"/>
  <c r="AJ116" i="1"/>
  <c r="AK116" i="1"/>
  <c r="AO116" i="1"/>
  <c r="AP116" i="1"/>
  <c r="BI116" i="1" s="1"/>
  <c r="AC116" i="1" s="1"/>
  <c r="BD116" i="1"/>
  <c r="BJ116" i="1"/>
  <c r="L117" i="1"/>
  <c r="BF117" i="1"/>
  <c r="Z117" i="1"/>
  <c r="AD117" i="1"/>
  <c r="AE117" i="1"/>
  <c r="AF117" i="1"/>
  <c r="AG117" i="1"/>
  <c r="AH117" i="1"/>
  <c r="AJ117" i="1"/>
  <c r="AK117" i="1"/>
  <c r="AO117" i="1"/>
  <c r="BH117" i="1"/>
  <c r="AB117" i="1" s="1"/>
  <c r="AP117" i="1"/>
  <c r="I117" i="1" s="1"/>
  <c r="J117" i="1" s="1"/>
  <c r="AL117" i="1" s="1"/>
  <c r="BD117" i="1"/>
  <c r="BJ117" i="1"/>
  <c r="L118" i="1"/>
  <c r="BF118" i="1"/>
  <c r="Z118" i="1"/>
  <c r="AD118" i="1"/>
  <c r="AE118" i="1"/>
  <c r="AF118" i="1"/>
  <c r="AG118" i="1"/>
  <c r="AH118" i="1"/>
  <c r="AJ118" i="1"/>
  <c r="AK118" i="1"/>
  <c r="AO118" i="1"/>
  <c r="BH118" i="1" s="1"/>
  <c r="AB118" i="1" s="1"/>
  <c r="AP118" i="1"/>
  <c r="I118" i="1" s="1"/>
  <c r="J118" i="1" s="1"/>
  <c r="AL118" i="1" s="1"/>
  <c r="BD118" i="1"/>
  <c r="BJ118" i="1"/>
  <c r="L119" i="1"/>
  <c r="BF119" i="1"/>
  <c r="Z119" i="1"/>
  <c r="AD119" i="1"/>
  <c r="AE119" i="1"/>
  <c r="AF119" i="1"/>
  <c r="AG119" i="1"/>
  <c r="AH119" i="1"/>
  <c r="AJ119" i="1"/>
  <c r="AK119" i="1"/>
  <c r="AO119" i="1"/>
  <c r="AW119" i="1" s="1"/>
  <c r="AP119" i="1"/>
  <c r="BI119" i="1" s="1"/>
  <c r="AC119" i="1" s="1"/>
  <c r="AX119" i="1"/>
  <c r="BD119" i="1"/>
  <c r="BJ119" i="1"/>
  <c r="L120" i="1"/>
  <c r="BF120" i="1"/>
  <c r="Z120" i="1"/>
  <c r="AD120" i="1"/>
  <c r="AE120" i="1"/>
  <c r="AF120" i="1"/>
  <c r="AG120" i="1"/>
  <c r="AH120" i="1"/>
  <c r="AJ120" i="1"/>
  <c r="AK120" i="1"/>
  <c r="AO120" i="1"/>
  <c r="AP120" i="1"/>
  <c r="I120" i="1" s="1"/>
  <c r="J120" i="1" s="1"/>
  <c r="AL120" i="1" s="1"/>
  <c r="BD120" i="1"/>
  <c r="BJ120" i="1"/>
  <c r="L121" i="1"/>
  <c r="BF121" i="1"/>
  <c r="Z121" i="1"/>
  <c r="AD121" i="1"/>
  <c r="AE121" i="1"/>
  <c r="AF121" i="1"/>
  <c r="AG121" i="1"/>
  <c r="AH121" i="1"/>
  <c r="AJ121" i="1"/>
  <c r="AK121" i="1"/>
  <c r="AO121" i="1"/>
  <c r="AW121" i="1" s="1"/>
  <c r="BC121" i="1" s="1"/>
  <c r="AP121" i="1"/>
  <c r="I121" i="1" s="1"/>
  <c r="J121" i="1" s="1"/>
  <c r="AL121" i="1" s="1"/>
  <c r="BD121" i="1"/>
  <c r="BJ121" i="1"/>
  <c r="L122" i="1"/>
  <c r="BF122" i="1"/>
  <c r="Z122" i="1"/>
  <c r="AD122" i="1"/>
  <c r="AE122" i="1"/>
  <c r="AF122" i="1"/>
  <c r="AG122" i="1"/>
  <c r="AH122" i="1"/>
  <c r="AJ122" i="1"/>
  <c r="AK122" i="1"/>
  <c r="AO122" i="1"/>
  <c r="BH122" i="1" s="1"/>
  <c r="AB122" i="1" s="1"/>
  <c r="AP122" i="1"/>
  <c r="I122" i="1" s="1"/>
  <c r="J122" i="1" s="1"/>
  <c r="AL122" i="1" s="1"/>
  <c r="BD122" i="1"/>
  <c r="BJ122" i="1"/>
  <c r="L123" i="1"/>
  <c r="BF123" i="1"/>
  <c r="Z123" i="1"/>
  <c r="AD123" i="1"/>
  <c r="AE123" i="1"/>
  <c r="AF123" i="1"/>
  <c r="AG123" i="1"/>
  <c r="AH123" i="1"/>
  <c r="AJ123" i="1"/>
  <c r="AK123" i="1"/>
  <c r="AO123" i="1"/>
  <c r="AW123" i="1" s="1"/>
  <c r="AP123" i="1"/>
  <c r="AX123" i="1"/>
  <c r="BD123" i="1"/>
  <c r="BJ123" i="1"/>
  <c r="L124" i="1"/>
  <c r="BF124" i="1"/>
  <c r="Z124" i="1"/>
  <c r="AD124" i="1"/>
  <c r="AE124" i="1"/>
  <c r="AF124" i="1"/>
  <c r="AG124" i="1"/>
  <c r="AH124" i="1"/>
  <c r="AJ124" i="1"/>
  <c r="AK124" i="1"/>
  <c r="AO124" i="1"/>
  <c r="AP124" i="1"/>
  <c r="I124" i="1"/>
  <c r="J124" i="1"/>
  <c r="AL124" i="1" s="1"/>
  <c r="BD124" i="1"/>
  <c r="BJ124" i="1"/>
  <c r="L125" i="1"/>
  <c r="BF125" i="1"/>
  <c r="Z125" i="1"/>
  <c r="AD125" i="1"/>
  <c r="AE125" i="1"/>
  <c r="AF125" i="1"/>
  <c r="AG125" i="1"/>
  <c r="AH125" i="1"/>
  <c r="AJ125" i="1"/>
  <c r="AK125" i="1"/>
  <c r="AO125" i="1"/>
  <c r="BH125" i="1"/>
  <c r="AB125" i="1"/>
  <c r="AP125" i="1"/>
  <c r="I125" i="1"/>
  <c r="J125" i="1" s="1"/>
  <c r="AL125" i="1" s="1"/>
  <c r="BD125" i="1"/>
  <c r="BJ125" i="1"/>
  <c r="L126" i="1"/>
  <c r="BF126" i="1"/>
  <c r="Z126" i="1"/>
  <c r="AD126" i="1"/>
  <c r="AE126" i="1"/>
  <c r="AF126" i="1"/>
  <c r="AG126" i="1"/>
  <c r="AH126" i="1"/>
  <c r="AJ126" i="1"/>
  <c r="AK126" i="1"/>
  <c r="AO126" i="1"/>
  <c r="AW126" i="1"/>
  <c r="AP126" i="1"/>
  <c r="BI126" i="1"/>
  <c r="AC126" i="1"/>
  <c r="BD126" i="1"/>
  <c r="BJ126" i="1"/>
  <c r="L127" i="1"/>
  <c r="BF127" i="1"/>
  <c r="Z127" i="1"/>
  <c r="AD127" i="1"/>
  <c r="AE127" i="1"/>
  <c r="AF127" i="1"/>
  <c r="AG127" i="1"/>
  <c r="AH127" i="1"/>
  <c r="AJ127" i="1"/>
  <c r="AK127" i="1"/>
  <c r="AO127" i="1"/>
  <c r="AW127" i="1" s="1"/>
  <c r="AP127" i="1"/>
  <c r="AX127" i="1"/>
  <c r="BD127" i="1"/>
  <c r="BJ127" i="1"/>
  <c r="L128" i="1"/>
  <c r="BF128" i="1"/>
  <c r="Z128" i="1"/>
  <c r="AD128" i="1"/>
  <c r="AE128" i="1"/>
  <c r="AF128" i="1"/>
  <c r="AG128" i="1"/>
  <c r="AH128" i="1"/>
  <c r="AJ128" i="1"/>
  <c r="AK128" i="1"/>
  <c r="AO128" i="1"/>
  <c r="BH128" i="1" s="1"/>
  <c r="AB128" i="1" s="1"/>
  <c r="AP128" i="1"/>
  <c r="I128" i="1" s="1"/>
  <c r="J128" i="1" s="1"/>
  <c r="AL128" i="1" s="1"/>
  <c r="BD128" i="1"/>
  <c r="BJ128" i="1"/>
  <c r="L129" i="1"/>
  <c r="BF129" i="1"/>
  <c r="Z129" i="1"/>
  <c r="AD129" i="1"/>
  <c r="AE129" i="1"/>
  <c r="AF129" i="1"/>
  <c r="AG129" i="1"/>
  <c r="AH129" i="1"/>
  <c r="AJ129" i="1"/>
  <c r="AK129" i="1"/>
  <c r="AO129" i="1"/>
  <c r="BH129" i="1" s="1"/>
  <c r="AB129" i="1" s="1"/>
  <c r="AP129" i="1"/>
  <c r="AX129" i="1" s="1"/>
  <c r="BD129" i="1"/>
  <c r="BJ129" i="1"/>
  <c r="L130" i="1"/>
  <c r="BF130" i="1"/>
  <c r="Z130" i="1"/>
  <c r="AD130" i="1"/>
  <c r="AE130" i="1"/>
  <c r="AF130" i="1"/>
  <c r="AG130" i="1"/>
  <c r="AH130" i="1"/>
  <c r="AJ130" i="1"/>
  <c r="AK130" i="1"/>
  <c r="AO130" i="1"/>
  <c r="BH130" i="1"/>
  <c r="AB130" i="1" s="1"/>
  <c r="AP130" i="1"/>
  <c r="BI130" i="1"/>
  <c r="AC130" i="1" s="1"/>
  <c r="BD130" i="1"/>
  <c r="BJ130" i="1"/>
  <c r="L131" i="1"/>
  <c r="BF131" i="1"/>
  <c r="Z131" i="1"/>
  <c r="AD131" i="1"/>
  <c r="AE131" i="1"/>
  <c r="AF131" i="1"/>
  <c r="AG131" i="1"/>
  <c r="AH131" i="1"/>
  <c r="AJ131" i="1"/>
  <c r="AK131" i="1"/>
  <c r="AO131" i="1"/>
  <c r="AW131" i="1" s="1"/>
  <c r="AV131" i="1" s="1"/>
  <c r="AP131" i="1"/>
  <c r="AX131" i="1" s="1"/>
  <c r="BD131" i="1"/>
  <c r="BJ131" i="1"/>
  <c r="L132" i="1"/>
  <c r="BF132" i="1"/>
  <c r="Z132" i="1"/>
  <c r="AD132" i="1"/>
  <c r="AE132" i="1"/>
  <c r="AF132" i="1"/>
  <c r="AG132" i="1"/>
  <c r="AH132" i="1"/>
  <c r="AJ132" i="1"/>
  <c r="AK132" i="1"/>
  <c r="AO132" i="1"/>
  <c r="AP132" i="1"/>
  <c r="I132" i="1"/>
  <c r="J132" i="1" s="1"/>
  <c r="AL132" i="1" s="1"/>
  <c r="BD132" i="1"/>
  <c r="BJ132" i="1"/>
  <c r="AW134" i="1"/>
  <c r="AX134" i="1"/>
  <c r="AW117" i="1"/>
  <c r="BH92" i="1"/>
  <c r="AB92" i="1"/>
  <c r="AW98" i="1"/>
  <c r="BI91" i="1"/>
  <c r="AC91" i="1"/>
  <c r="AX42" i="1"/>
  <c r="I108" i="1"/>
  <c r="J108" i="1" s="1"/>
  <c r="AL108" i="1" s="1"/>
  <c r="I84" i="1"/>
  <c r="J84" i="1" s="1"/>
  <c r="AL84" i="1" s="1"/>
  <c r="I28" i="1"/>
  <c r="J28" i="1"/>
  <c r="AL28" i="1" s="1"/>
  <c r="AW133" i="1"/>
  <c r="AX47" i="1"/>
  <c r="AW32" i="1"/>
  <c r="I19" i="1"/>
  <c r="J19" i="1" s="1"/>
  <c r="AL19" i="1" s="1"/>
  <c r="I123" i="1"/>
  <c r="J123" i="1" s="1"/>
  <c r="AL123" i="1" s="1"/>
  <c r="I115" i="1"/>
  <c r="J115" i="1" s="1"/>
  <c r="AL115" i="1" s="1"/>
  <c r="I99" i="1"/>
  <c r="J99" i="1"/>
  <c r="I91" i="1"/>
  <c r="J91" i="1" s="1"/>
  <c r="AL91" i="1" s="1"/>
  <c r="I83" i="1"/>
  <c r="J83" i="1" s="1"/>
  <c r="AL83" i="1" s="1"/>
  <c r="I75" i="1"/>
  <c r="J75" i="1"/>
  <c r="AL75" i="1"/>
  <c r="I35" i="1"/>
  <c r="J35" i="1" s="1"/>
  <c r="AL35" i="1" s="1"/>
  <c r="I27" i="1"/>
  <c r="J27" i="1"/>
  <c r="AL27" i="1" s="1"/>
  <c r="AX133" i="1"/>
  <c r="I90" i="1"/>
  <c r="J90" i="1" s="1"/>
  <c r="AL90" i="1" s="1"/>
  <c r="I74" i="1"/>
  <c r="J74" i="1" s="1"/>
  <c r="AL74" i="1" s="1"/>
  <c r="I66" i="1"/>
  <c r="J66" i="1"/>
  <c r="AL66" i="1"/>
  <c r="I42" i="1"/>
  <c r="J42" i="1"/>
  <c r="AL42" i="1" s="1"/>
  <c r="I17" i="1"/>
  <c r="J17" i="1"/>
  <c r="AL17" i="1" s="1"/>
  <c r="I129" i="1"/>
  <c r="J129" i="1"/>
  <c r="AL129" i="1" s="1"/>
  <c r="I73" i="1"/>
  <c r="J73" i="1" s="1"/>
  <c r="AL73" i="1" s="1"/>
  <c r="I65" i="1"/>
  <c r="J65" i="1" s="1"/>
  <c r="AL65" i="1" s="1"/>
  <c r="AX101" i="1"/>
  <c r="I88" i="1"/>
  <c r="J88" i="1"/>
  <c r="AL88" i="1" s="1"/>
  <c r="I32" i="1"/>
  <c r="J32" i="1"/>
  <c r="AL32" i="1" s="1"/>
  <c r="BH115" i="1"/>
  <c r="AB115" i="1"/>
  <c r="I127" i="1"/>
  <c r="J127" i="1"/>
  <c r="AL127" i="1" s="1"/>
  <c r="I119" i="1"/>
  <c r="J119" i="1"/>
  <c r="AL119" i="1" s="1"/>
  <c r="I111" i="1"/>
  <c r="J111" i="1" s="1"/>
  <c r="AL111" i="1" s="1"/>
  <c r="I103" i="1"/>
  <c r="J103" i="1" s="1"/>
  <c r="AL103" i="1" s="1"/>
  <c r="I95" i="1"/>
  <c r="J95" i="1" s="1"/>
  <c r="AL95" i="1" s="1"/>
  <c r="I87" i="1"/>
  <c r="J87" i="1"/>
  <c r="AL87" i="1"/>
  <c r="I79" i="1"/>
  <c r="J79" i="1"/>
  <c r="AL79" i="1" s="1"/>
  <c r="I63" i="1"/>
  <c r="J63" i="1"/>
  <c r="AL63" i="1" s="1"/>
  <c r="I39" i="1"/>
  <c r="J39" i="1"/>
  <c r="AL39" i="1" s="1"/>
  <c r="I102" i="1"/>
  <c r="J102" i="1" s="1"/>
  <c r="AL102" i="1" s="1"/>
  <c r="I70" i="1"/>
  <c r="J70" i="1" s="1"/>
  <c r="AL70" i="1" s="1"/>
  <c r="I62" i="1"/>
  <c r="J62" i="1" s="1"/>
  <c r="AL62" i="1" s="1"/>
  <c r="I46" i="1"/>
  <c r="J46" i="1" s="1"/>
  <c r="AL46" i="1" s="1"/>
  <c r="AW130" i="1"/>
  <c r="AW103" i="1"/>
  <c r="I21" i="1"/>
  <c r="J21" i="1" s="1"/>
  <c r="AL21" i="1" s="1"/>
  <c r="I13" i="1"/>
  <c r="I109" i="1"/>
  <c r="J109" i="1"/>
  <c r="AL109" i="1" s="1"/>
  <c r="I69" i="1"/>
  <c r="J69" i="1" s="1"/>
  <c r="AL69" i="1" s="1"/>
  <c r="I61" i="1"/>
  <c r="J61" i="1" s="1"/>
  <c r="AL61" i="1" s="1"/>
  <c r="BH109" i="1"/>
  <c r="AB109" i="1"/>
  <c r="AW108" i="1"/>
  <c r="BH61" i="1"/>
  <c r="AB61" i="1" s="1"/>
  <c r="AW58" i="1"/>
  <c r="BH39" i="1"/>
  <c r="AB39" i="1"/>
  <c r="BI38" i="1"/>
  <c r="AC38" i="1"/>
  <c r="BI28" i="1"/>
  <c r="AC28" i="1"/>
  <c r="BI96" i="1"/>
  <c r="AC96" i="1"/>
  <c r="AX78" i="1"/>
  <c r="AX62" i="1"/>
  <c r="AX59" i="1"/>
  <c r="AW122" i="1"/>
  <c r="BH66" i="1"/>
  <c r="AB66" i="1"/>
  <c r="BI112" i="1"/>
  <c r="AC112" i="1"/>
  <c r="AX82" i="1"/>
  <c r="BI106" i="1"/>
  <c r="AC106" i="1"/>
  <c r="BH60" i="1"/>
  <c r="AB60" i="1"/>
  <c r="BH59" i="1"/>
  <c r="AB59" i="1" s="1"/>
  <c r="BI40" i="1"/>
  <c r="AC40" i="1" s="1"/>
  <c r="BH26" i="1"/>
  <c r="AB26" i="1"/>
  <c r="AX14" i="1"/>
  <c r="BI95" i="1"/>
  <c r="AC95" i="1"/>
  <c r="BH95" i="1"/>
  <c r="AB95" i="1"/>
  <c r="BI93" i="1"/>
  <c r="AC93" i="1"/>
  <c r="AX93" i="1"/>
  <c r="AW90" i="1"/>
  <c r="BI83" i="1"/>
  <c r="AC83" i="1"/>
  <c r="BI81" i="1"/>
  <c r="AC81" i="1"/>
  <c r="BI78" i="1"/>
  <c r="AC78" i="1"/>
  <c r="BI77" i="1"/>
  <c r="AC77" i="1"/>
  <c r="BH76" i="1"/>
  <c r="AB76" i="1"/>
  <c r="AX46" i="1"/>
  <c r="BH45" i="1"/>
  <c r="AB45" i="1" s="1"/>
  <c r="BI41" i="1"/>
  <c r="AC41" i="1" s="1"/>
  <c r="AW74" i="1"/>
  <c r="BH105" i="1"/>
  <c r="AB105" i="1"/>
  <c r="AX98" i="1"/>
  <c r="BC98" i="1"/>
  <c r="BH97" i="1"/>
  <c r="AB97" i="1"/>
  <c r="AX79" i="1"/>
  <c r="AW46" i="1"/>
  <c r="AW42" i="1"/>
  <c r="AV42" i="1"/>
  <c r="AX30" i="1"/>
  <c r="AX74" i="1"/>
  <c r="AX41" i="1"/>
  <c r="AX26" i="1"/>
  <c r="BH54" i="1"/>
  <c r="AB54" i="1"/>
  <c r="BH18" i="1"/>
  <c r="AB18" i="1"/>
  <c r="BH15" i="1"/>
  <c r="AB15" i="1"/>
  <c r="BI14" i="1"/>
  <c r="AC14" i="1"/>
  <c r="BH112" i="1"/>
  <c r="AB112" i="1"/>
  <c r="BH108" i="1"/>
  <c r="AB108" i="1"/>
  <c r="BH106" i="1"/>
  <c r="AB106" i="1"/>
  <c r="BI104" i="1"/>
  <c r="AC104" i="1"/>
  <c r="BI101" i="1"/>
  <c r="AC101" i="1"/>
  <c r="AX97" i="1"/>
  <c r="BI94" i="1"/>
  <c r="AC94" i="1"/>
  <c r="AW87" i="1"/>
  <c r="BH83" i="1"/>
  <c r="AB83" i="1" s="1"/>
  <c r="BI70" i="1"/>
  <c r="AC70" i="1"/>
  <c r="AX61" i="1"/>
  <c r="BI59" i="1"/>
  <c r="AC59" i="1"/>
  <c r="BH56" i="1"/>
  <c r="AB56" i="1"/>
  <c r="BH23" i="1"/>
  <c r="AB23" i="1"/>
  <c r="BH20" i="1"/>
  <c r="AB20" i="1"/>
  <c r="BI114" i="1"/>
  <c r="AC114" i="1"/>
  <c r="AW105" i="1"/>
  <c r="BH93" i="1"/>
  <c r="AB93" i="1" s="1"/>
  <c r="BI82" i="1"/>
  <c r="AC82" i="1"/>
  <c r="BI71" i="1"/>
  <c r="AC71" i="1" s="1"/>
  <c r="AW61" i="1"/>
  <c r="AX54" i="1"/>
  <c r="BH49" i="1"/>
  <c r="AB49" i="1"/>
  <c r="BI120" i="1"/>
  <c r="AC120" i="1"/>
  <c r="BH100" i="1"/>
  <c r="AB100" i="1" s="1"/>
  <c r="BI98" i="1"/>
  <c r="AC98" i="1" s="1"/>
  <c r="AX94" i="1"/>
  <c r="AX85" i="1"/>
  <c r="AX60" i="1"/>
  <c r="BH47" i="1"/>
  <c r="AB47" i="1"/>
  <c r="BH46" i="1"/>
  <c r="AB46" i="1"/>
  <c r="BH42" i="1"/>
  <c r="AB42" i="1"/>
  <c r="BH124" i="1"/>
  <c r="AB124" i="1"/>
  <c r="BH120" i="1"/>
  <c r="AB120" i="1"/>
  <c r="BI73" i="1"/>
  <c r="AC73" i="1"/>
  <c r="AX72" i="1"/>
  <c r="BI72" i="1"/>
  <c r="AC72" i="1" s="1"/>
  <c r="BH69" i="1"/>
  <c r="AB69" i="1"/>
  <c r="AX69" i="1"/>
  <c r="BH68" i="1"/>
  <c r="AB68" i="1"/>
  <c r="AX68" i="1"/>
  <c r="BH67" i="1"/>
  <c r="AB67" i="1"/>
  <c r="BI109" i="1"/>
  <c r="AC109" i="1"/>
  <c r="BI107" i="1"/>
  <c r="AC107" i="1" s="1"/>
  <c r="BH101" i="1"/>
  <c r="AB101" i="1" s="1"/>
  <c r="BI90" i="1"/>
  <c r="AC90" i="1"/>
  <c r="BH81" i="1"/>
  <c r="AB81" i="1"/>
  <c r="BH78" i="1"/>
  <c r="AB78" i="1" s="1"/>
  <c r="AW17" i="1"/>
  <c r="AX126" i="1"/>
  <c r="BI122" i="1"/>
  <c r="AC122" i="1"/>
  <c r="BI118" i="1"/>
  <c r="AC118" i="1"/>
  <c r="BH116" i="1"/>
  <c r="AB116" i="1" s="1"/>
  <c r="BH114" i="1"/>
  <c r="AB114" i="1" s="1"/>
  <c r="BH107" i="1"/>
  <c r="AB107" i="1"/>
  <c r="BI102" i="1"/>
  <c r="AC102" i="1"/>
  <c r="BH96" i="1"/>
  <c r="AB96" i="1" s="1"/>
  <c r="BI92" i="1"/>
  <c r="AC92" i="1" s="1"/>
  <c r="AX77" i="1"/>
  <c r="AW73" i="1"/>
  <c r="BH71" i="1"/>
  <c r="AB71" i="1"/>
  <c r="BI66" i="1"/>
  <c r="AC66" i="1" s="1"/>
  <c r="BI58" i="1"/>
  <c r="AC58" i="1" s="1"/>
  <c r="BH53" i="1"/>
  <c r="AB53" i="1"/>
  <c r="BI52" i="1"/>
  <c r="AC52" i="1"/>
  <c r="BI51" i="1"/>
  <c r="AC51" i="1" s="1"/>
  <c r="AX50" i="1"/>
  <c r="BI49" i="1"/>
  <c r="AC49" i="1"/>
  <c r="BI45" i="1"/>
  <c r="AC45" i="1" s="1"/>
  <c r="BH38" i="1"/>
  <c r="AB38" i="1"/>
  <c r="AX36" i="1"/>
  <c r="AX34" i="1"/>
  <c r="BI33" i="1"/>
  <c r="AC33" i="1"/>
  <c r="BI25" i="1"/>
  <c r="AC25" i="1" s="1"/>
  <c r="BI16" i="1"/>
  <c r="AC16" i="1"/>
  <c r="BI132" i="1"/>
  <c r="AC132" i="1"/>
  <c r="BI99" i="1"/>
  <c r="AC99" i="1"/>
  <c r="BI64" i="1"/>
  <c r="AC64" i="1" s="1"/>
  <c r="BH58" i="1"/>
  <c r="AB58" i="1"/>
  <c r="BH51" i="1"/>
  <c r="AB51" i="1"/>
  <c r="BI127" i="1"/>
  <c r="AC127" i="1"/>
  <c r="BI125" i="1"/>
  <c r="AC125" i="1"/>
  <c r="BI121" i="1"/>
  <c r="AC121" i="1"/>
  <c r="BI117" i="1"/>
  <c r="AC117" i="1"/>
  <c r="BH113" i="1"/>
  <c r="AB113" i="1"/>
  <c r="BH111" i="1"/>
  <c r="AB111" i="1"/>
  <c r="BI108" i="1"/>
  <c r="AC108" i="1"/>
  <c r="BH104" i="1"/>
  <c r="AB104" i="1"/>
  <c r="BH99" i="1"/>
  <c r="AB99" i="1"/>
  <c r="BH88" i="1"/>
  <c r="AB88" i="1"/>
  <c r="AX81" i="1"/>
  <c r="BI80" i="1"/>
  <c r="AC80" i="1" s="1"/>
  <c r="AW78" i="1"/>
  <c r="BC78" i="1" s="1"/>
  <c r="BI75" i="1"/>
  <c r="AC75" i="1" s="1"/>
  <c r="BH70" i="1"/>
  <c r="AB70" i="1"/>
  <c r="BI68" i="1"/>
  <c r="AC68" i="1" s="1"/>
  <c r="BI65" i="1"/>
  <c r="AC65" i="1" s="1"/>
  <c r="BH62" i="1"/>
  <c r="AB62" i="1"/>
  <c r="BI60" i="1"/>
  <c r="AC60" i="1"/>
  <c r="AX52" i="1"/>
  <c r="BH41" i="1"/>
  <c r="AB41" i="1"/>
  <c r="AX38" i="1"/>
  <c r="BI37" i="1"/>
  <c r="AC37" i="1"/>
  <c r="BH22" i="1"/>
  <c r="AB22" i="1"/>
  <c r="AX18" i="1"/>
  <c r="BI131" i="1"/>
  <c r="AC131" i="1"/>
  <c r="BH127" i="1"/>
  <c r="AB127" i="1"/>
  <c r="AX120" i="1"/>
  <c r="BI115" i="1"/>
  <c r="AC115" i="1"/>
  <c r="BI110" i="1"/>
  <c r="AC110" i="1" s="1"/>
  <c r="BH80" i="1"/>
  <c r="AB80" i="1" s="1"/>
  <c r="BH75" i="1"/>
  <c r="AB75" i="1"/>
  <c r="BH65" i="1"/>
  <c r="AB65" i="1"/>
  <c r="AX58" i="1"/>
  <c r="BC58" i="1" s="1"/>
  <c r="AX51" i="1"/>
  <c r="BI47" i="1"/>
  <c r="AC47" i="1"/>
  <c r="AX45" i="1"/>
  <c r="BI43" i="1"/>
  <c r="AC43" i="1"/>
  <c r="BH37" i="1"/>
  <c r="AB37" i="1"/>
  <c r="BI30" i="1"/>
  <c r="AC30" i="1"/>
  <c r="BI20" i="1"/>
  <c r="AC20" i="1" s="1"/>
  <c r="BI13" i="1"/>
  <c r="AC13" i="1"/>
  <c r="AX107" i="1"/>
  <c r="AW101" i="1"/>
  <c r="BH17" i="1"/>
  <c r="AB17" i="1"/>
  <c r="BI128" i="1"/>
  <c r="AC128" i="1"/>
  <c r="AX125" i="1"/>
  <c r="BH123" i="1"/>
  <c r="AB123" i="1" s="1"/>
  <c r="AX121" i="1"/>
  <c r="BH119" i="1"/>
  <c r="AB119" i="1"/>
  <c r="AX117" i="1"/>
  <c r="BC117" i="1" s="1"/>
  <c r="AV117" i="1"/>
  <c r="AW113" i="1"/>
  <c r="AW107" i="1"/>
  <c r="BI103" i="1"/>
  <c r="AC103" i="1"/>
  <c r="BI100" i="1"/>
  <c r="AC100" i="1"/>
  <c r="BH91" i="1"/>
  <c r="AB91" i="1"/>
  <c r="BH89" i="1"/>
  <c r="AB89" i="1"/>
  <c r="BI87" i="1"/>
  <c r="AC87" i="1"/>
  <c r="BH79" i="1"/>
  <c r="AB79" i="1"/>
  <c r="BH77" i="1"/>
  <c r="AB77" i="1"/>
  <c r="BH73" i="1"/>
  <c r="AB73" i="1"/>
  <c r="AX64" i="1"/>
  <c r="BI63" i="1"/>
  <c r="AC63" i="1" s="1"/>
  <c r="BI50" i="1"/>
  <c r="AC50" i="1" s="1"/>
  <c r="AX43" i="1"/>
  <c r="BH40" i="1"/>
  <c r="AB40" i="1"/>
  <c r="BI36" i="1"/>
  <c r="AC36" i="1"/>
  <c r="BI34" i="1"/>
  <c r="AC34" i="1"/>
  <c r="BI26" i="1"/>
  <c r="AC26" i="1"/>
  <c r="BI18" i="1"/>
  <c r="AC18" i="1"/>
  <c r="AX57" i="1"/>
  <c r="BI57" i="1"/>
  <c r="AC57" i="1" s="1"/>
  <c r="BH57" i="1"/>
  <c r="AB57" i="1" s="1"/>
  <c r="AX55" i="1"/>
  <c r="BI55" i="1"/>
  <c r="AC55" i="1"/>
  <c r="BH55" i="1"/>
  <c r="AB55" i="1"/>
  <c r="AW54" i="1"/>
  <c r="BI53" i="1"/>
  <c r="AC53" i="1" s="1"/>
  <c r="AX53" i="1"/>
  <c r="BH52" i="1"/>
  <c r="AB52" i="1"/>
  <c r="AV46" i="1"/>
  <c r="BC46" i="1"/>
  <c r="BI44" i="1"/>
  <c r="AC44" i="1"/>
  <c r="BH44" i="1"/>
  <c r="AB44" i="1"/>
  <c r="BH43" i="1"/>
  <c r="AB43" i="1"/>
  <c r="AX122" i="1"/>
  <c r="AV122" i="1"/>
  <c r="AX118" i="1"/>
  <c r="AX114" i="1"/>
  <c r="BI111" i="1"/>
  <c r="AC111" i="1"/>
  <c r="AW84" i="1"/>
  <c r="AX116" i="1"/>
  <c r="AX112" i="1"/>
  <c r="AW97" i="1"/>
  <c r="AV97" i="1" s="1"/>
  <c r="AW93" i="1"/>
  <c r="AV93" i="1"/>
  <c r="AW89" i="1"/>
  <c r="BI84" i="1"/>
  <c r="AC84" i="1" s="1"/>
  <c r="AW132" i="1"/>
  <c r="AW128" i="1"/>
  <c r="AW124" i="1"/>
  <c r="AW120" i="1"/>
  <c r="AW116" i="1"/>
  <c r="AW112" i="1"/>
  <c r="BC112" i="1"/>
  <c r="AX110" i="1"/>
  <c r="AX106" i="1"/>
  <c r="AX104" i="1"/>
  <c r="AX100" i="1"/>
  <c r="AX96" i="1"/>
  <c r="AX92" i="1"/>
  <c r="AX88" i="1"/>
  <c r="AW85" i="1"/>
  <c r="BC85" i="1" s="1"/>
  <c r="BH84" i="1"/>
  <c r="AB84" i="1" s="1"/>
  <c r="BH132" i="1"/>
  <c r="AB132" i="1"/>
  <c r="BI85" i="1"/>
  <c r="AC85" i="1"/>
  <c r="BH131" i="1"/>
  <c r="AB131" i="1" s="1"/>
  <c r="BI19" i="1"/>
  <c r="AC19" i="1" s="1"/>
  <c r="BH16" i="1"/>
  <c r="AB16" i="1"/>
  <c r="AW81" i="1"/>
  <c r="BC81" i="1"/>
  <c r="AW77" i="1"/>
  <c r="AV77" i="1" s="1"/>
  <c r="AW68" i="1"/>
  <c r="AW60" i="1"/>
  <c r="AW57" i="1"/>
  <c r="BC57" i="1"/>
  <c r="AW53" i="1"/>
  <c r="AW50" i="1"/>
  <c r="BC50" i="1"/>
  <c r="AW45" i="1"/>
  <c r="BC45" i="1"/>
  <c r="AW41" i="1"/>
  <c r="BC41" i="1"/>
  <c r="AW38" i="1"/>
  <c r="BI35" i="1"/>
  <c r="AC35" i="1" s="1"/>
  <c r="AW34" i="1"/>
  <c r="BC34" i="1" s="1"/>
  <c r="BI29" i="1"/>
  <c r="AC29" i="1"/>
  <c r="BH19" i="1"/>
  <c r="AB19" i="1"/>
  <c r="AX80" i="1"/>
  <c r="AX71" i="1"/>
  <c r="AX49" i="1"/>
  <c r="AV49" i="1" s="1"/>
  <c r="AX44" i="1"/>
  <c r="AX40" i="1"/>
  <c r="AX37" i="1"/>
  <c r="BH35" i="1"/>
  <c r="AB35" i="1" s="1"/>
  <c r="AX33" i="1"/>
  <c r="BH29" i="1"/>
  <c r="AB29" i="1"/>
  <c r="AW28" i="1"/>
  <c r="AW26" i="1"/>
  <c r="AV26" i="1" s="1"/>
  <c r="AW25" i="1"/>
  <c r="BI24" i="1"/>
  <c r="AC24" i="1" s="1"/>
  <c r="BI21" i="1"/>
  <c r="AC21" i="1"/>
  <c r="AX17" i="1"/>
  <c r="AV17" i="1"/>
  <c r="BH14" i="1"/>
  <c r="AB14" i="1"/>
  <c r="BH13" i="1"/>
  <c r="AB13" i="1"/>
  <c r="AW80" i="1"/>
  <c r="BC80" i="1" s="1"/>
  <c r="AW76" i="1"/>
  <c r="AW71" i="1"/>
  <c r="BC71" i="1"/>
  <c r="AW67" i="1"/>
  <c r="AW63" i="1"/>
  <c r="AV63" i="1" s="1"/>
  <c r="AW56" i="1"/>
  <c r="AW49" i="1"/>
  <c r="AW44" i="1"/>
  <c r="BC44" i="1" s="1"/>
  <c r="AW40" i="1"/>
  <c r="AV40" i="1"/>
  <c r="AW39" i="1"/>
  <c r="BC39" i="1"/>
  <c r="AW37" i="1"/>
  <c r="BC37" i="1" s="1"/>
  <c r="AW33" i="1"/>
  <c r="AV33" i="1" s="1"/>
  <c r="AX32" i="1"/>
  <c r="BC32" i="1"/>
  <c r="BH24" i="1"/>
  <c r="AB24" i="1"/>
  <c r="BH21" i="1"/>
  <c r="AB21" i="1"/>
  <c r="AX20" i="1"/>
  <c r="AX16" i="1"/>
  <c r="BI31" i="1"/>
  <c r="AC31" i="1"/>
  <c r="BH27" i="1"/>
  <c r="AB27" i="1"/>
  <c r="AW20" i="1"/>
  <c r="AW16" i="1"/>
  <c r="AW83" i="1"/>
  <c r="AV83" i="1" s="1"/>
  <c r="AW79" i="1"/>
  <c r="AW75" i="1"/>
  <c r="AV75" i="1"/>
  <c r="AW70" i="1"/>
  <c r="AW66" i="1"/>
  <c r="AW62" i="1"/>
  <c r="AV62" i="1"/>
  <c r="AW59" i="1"/>
  <c r="BC59" i="1" s="1"/>
  <c r="AW55" i="1"/>
  <c r="AV55" i="1" s="1"/>
  <c r="AW52" i="1"/>
  <c r="BC52" i="1" s="1"/>
  <c r="AW47" i="1"/>
  <c r="AW43" i="1"/>
  <c r="BC43" i="1" s="1"/>
  <c r="AW36" i="1"/>
  <c r="AV36" i="1" s="1"/>
  <c r="BC36" i="1"/>
  <c r="AW30" i="1"/>
  <c r="BC30" i="1" s="1"/>
  <c r="AX29" i="1"/>
  <c r="BC29" i="1" s="1"/>
  <c r="BI23" i="1"/>
  <c r="AC23" i="1"/>
  <c r="AX24" i="1"/>
  <c r="AW21" i="1"/>
  <c r="BC21" i="1"/>
  <c r="BI15" i="1"/>
  <c r="AC15" i="1" s="1"/>
  <c r="AW13" i="1"/>
  <c r="BI39" i="1"/>
  <c r="AC39" i="1"/>
  <c r="AW14" i="1"/>
  <c r="AX31" i="1"/>
  <c r="AW31" i="1"/>
  <c r="BC31" i="1" s="1"/>
  <c r="BI27" i="1"/>
  <c r="AC27" i="1"/>
  <c r="AW27" i="1"/>
  <c r="AX25" i="1"/>
  <c r="AV25" i="1" s="1"/>
  <c r="AW24" i="1"/>
  <c r="AX23" i="1"/>
  <c r="AW23" i="1"/>
  <c r="AV23" i="1" s="1"/>
  <c r="BI22" i="1"/>
  <c r="AC22" i="1"/>
  <c r="AX22" i="1"/>
  <c r="AX15" i="1"/>
  <c r="AW15" i="1"/>
  <c r="BC15" i="1" s="1"/>
  <c r="F28" i="3"/>
  <c r="BC134" i="1"/>
  <c r="AV54" i="1"/>
  <c r="AV133" i="1"/>
  <c r="BC133" i="1"/>
  <c r="AV61" i="1"/>
  <c r="AV98" i="1"/>
  <c r="BC61" i="1"/>
  <c r="AV69" i="1"/>
  <c r="AV74" i="1"/>
  <c r="BC74" i="1"/>
  <c r="BC42" i="1"/>
  <c r="AV107" i="1"/>
  <c r="BC107" i="1"/>
  <c r="AV101" i="1"/>
  <c r="BC101" i="1"/>
  <c r="AV58" i="1"/>
  <c r="BC54" i="1"/>
  <c r="BC92" i="1"/>
  <c r="BC26" i="1"/>
  <c r="AV57" i="1"/>
  <c r="AV14" i="1"/>
  <c r="BC14" i="1"/>
  <c r="AV30" i="1"/>
  <c r="AV34" i="1"/>
  <c r="BC60" i="1"/>
  <c r="AV60" i="1"/>
  <c r="BC122" i="1"/>
  <c r="AV79" i="1"/>
  <c r="BC79" i="1"/>
  <c r="AV81" i="1"/>
  <c r="BC53" i="1"/>
  <c r="AV53" i="1"/>
  <c r="AV116" i="1"/>
  <c r="BC116" i="1"/>
  <c r="AV120" i="1"/>
  <c r="BC120" i="1"/>
  <c r="AV43" i="1"/>
  <c r="BC33" i="1"/>
  <c r="BC17" i="1"/>
  <c r="BC38" i="1"/>
  <c r="AV38" i="1"/>
  <c r="AV37" i="1"/>
  <c r="BC84" i="1"/>
  <c r="AV15" i="1"/>
  <c r="BC72" i="1"/>
  <c r="AV72" i="1"/>
  <c r="BC97" i="1"/>
  <c r="AV31" i="1"/>
  <c r="AX76" i="1"/>
  <c r="AW129" i="1"/>
  <c r="BC129" i="1" s="1"/>
  <c r="BI113" i="1"/>
  <c r="AC113" i="1"/>
  <c r="BI67" i="1"/>
  <c r="AC67" i="1" s="1"/>
  <c r="AW82" i="1"/>
  <c r="BI97" i="1"/>
  <c r="AC97" i="1"/>
  <c r="BH72" i="1"/>
  <c r="AB72" i="1"/>
  <c r="AW118" i="1"/>
  <c r="BC118" i="1"/>
  <c r="I56" i="1"/>
  <c r="J56" i="1" s="1"/>
  <c r="AL56" i="1" s="1"/>
  <c r="AX128" i="1"/>
  <c r="AW86" i="1"/>
  <c r="AV70" i="1"/>
  <c r="AV50" i="1"/>
  <c r="BC93" i="1"/>
  <c r="BC40" i="1"/>
  <c r="AV78" i="1"/>
  <c r="BI76" i="1"/>
  <c r="AC76" i="1" s="1"/>
  <c r="BH94" i="1"/>
  <c r="AB94" i="1" s="1"/>
  <c r="BI129" i="1"/>
  <c r="AC129" i="1"/>
  <c r="AV119" i="1"/>
  <c r="AX124" i="1"/>
  <c r="AV124" i="1" s="1"/>
  <c r="BI124" i="1"/>
  <c r="AC124" i="1"/>
  <c r="AX105" i="1"/>
  <c r="AW125" i="1"/>
  <c r="AV125" i="1" s="1"/>
  <c r="BC125" i="1"/>
  <c r="I86" i="1"/>
  <c r="J86" i="1" s="1"/>
  <c r="AL86" i="1" s="1"/>
  <c r="BH121" i="1"/>
  <c r="AB121" i="1"/>
  <c r="L12" i="1"/>
  <c r="AX89" i="1"/>
  <c r="AV85" i="1"/>
  <c r="AW64" i="1"/>
  <c r="AV112" i="1"/>
  <c r="AX67" i="1"/>
  <c r="AV68" i="1"/>
  <c r="AX132" i="1"/>
  <c r="AV132" i="1" s="1"/>
  <c r="BI105" i="1"/>
  <c r="AC105" i="1" s="1"/>
  <c r="I126" i="1"/>
  <c r="J126" i="1" s="1"/>
  <c r="AL126" i="1"/>
  <c r="I130" i="1"/>
  <c r="J130" i="1" s="1"/>
  <c r="AL130" i="1" s="1"/>
  <c r="BC83" i="1"/>
  <c r="AX113" i="1"/>
  <c r="AV113" i="1" s="1"/>
  <c r="BH102" i="1"/>
  <c r="AB102" i="1"/>
  <c r="BH110" i="1"/>
  <c r="AB110" i="1"/>
  <c r="I89" i="1"/>
  <c r="J89" i="1"/>
  <c r="AL89" i="1" s="1"/>
  <c r="AV91" i="1"/>
  <c r="AV100" i="1"/>
  <c r="AV123" i="1"/>
  <c r="BC63" i="1"/>
  <c r="BC24" i="1"/>
  <c r="AV71" i="1"/>
  <c r="BC126" i="1"/>
  <c r="AV45" i="1"/>
  <c r="BC70" i="1"/>
  <c r="AV32" i="1"/>
  <c r="AX130" i="1"/>
  <c r="AV130" i="1" s="1"/>
  <c r="BC108" i="1"/>
  <c r="AV108" i="1"/>
  <c r="AV103" i="1"/>
  <c r="AV22" i="1"/>
  <c r="BC113" i="1"/>
  <c r="AV126" i="1"/>
  <c r="BH126" i="1"/>
  <c r="AB126" i="1" s="1"/>
  <c r="BC73" i="1"/>
  <c r="I134" i="1"/>
  <c r="J134" i="1" s="1"/>
  <c r="AL134" i="1" s="1"/>
  <c r="I116" i="1"/>
  <c r="J116" i="1"/>
  <c r="AL116" i="1" s="1"/>
  <c r="AV80" i="1"/>
  <c r="BC119" i="1"/>
  <c r="BC100" i="1"/>
  <c r="I131" i="1"/>
  <c r="J131" i="1" s="1"/>
  <c r="AL131" i="1" s="1"/>
  <c r="BC27" i="1"/>
  <c r="BC28" i="1"/>
  <c r="AV28" i="1"/>
  <c r="BC131" i="1"/>
  <c r="BC106" i="1"/>
  <c r="AV104" i="1"/>
  <c r="BC104" i="1"/>
  <c r="BC88" i="1"/>
  <c r="AV88" i="1"/>
  <c r="AV29" i="1"/>
  <c r="AV18" i="1"/>
  <c r="BC18" i="1"/>
  <c r="BC19" i="1"/>
  <c r="AV19" i="1"/>
  <c r="BC103" i="1"/>
  <c r="AV51" i="1"/>
  <c r="AV24" i="1"/>
  <c r="BC75" i="1"/>
  <c r="AV39" i="1"/>
  <c r="BC77" i="1"/>
  <c r="AV73" i="1"/>
  <c r="AX86" i="1"/>
  <c r="AV90" i="1"/>
  <c r="BC69" i="1"/>
  <c r="I133" i="1"/>
  <c r="J133" i="1"/>
  <c r="AL133" i="1" s="1"/>
  <c r="BC25" i="1"/>
  <c r="AV121" i="1"/>
  <c r="AV129" i="1"/>
  <c r="AV134" i="1"/>
  <c r="AV41" i="1"/>
  <c r="BC91" i="1"/>
  <c r="BI56" i="1"/>
  <c r="AC56" i="1" s="1"/>
  <c r="BC23" i="1"/>
  <c r="AV21" i="1"/>
  <c r="AV27" i="1"/>
  <c r="BC16" i="1"/>
  <c r="BC123" i="1"/>
  <c r="AV96" i="1"/>
  <c r="AV92" i="1"/>
  <c r="BC132" i="1"/>
  <c r="BC20" i="1"/>
  <c r="AV114" i="1"/>
  <c r="AV102" i="1"/>
  <c r="BC102" i="1"/>
  <c r="AV20" i="1"/>
  <c r="AV115" i="1"/>
  <c r="BC115" i="1"/>
  <c r="BC94" i="1"/>
  <c r="AV94" i="1"/>
  <c r="AV87" i="1"/>
  <c r="BC87" i="1"/>
  <c r="AV65" i="1"/>
  <c r="BC65" i="1"/>
  <c r="BC55" i="1"/>
  <c r="BC68" i="1"/>
  <c r="AV52" i="1"/>
  <c r="BC62" i="1"/>
  <c r="AV44" i="1"/>
  <c r="AV127" i="1"/>
  <c r="BC127" i="1"/>
  <c r="AV16" i="1"/>
  <c r="AL99" i="1"/>
  <c r="AV109" i="1"/>
  <c r="BC109" i="1"/>
  <c r="BC95" i="1"/>
  <c r="AV95" i="1"/>
  <c r="BC22" i="1"/>
  <c r="BI123" i="1"/>
  <c r="AC123" i="1"/>
  <c r="BC99" i="1"/>
  <c r="BC49" i="1"/>
  <c r="AV64" i="1"/>
  <c r="BC64" i="1"/>
  <c r="AV82" i="1"/>
  <c r="BC82" i="1"/>
  <c r="BC89" i="1"/>
  <c r="AV89" i="1"/>
  <c r="AV67" i="1"/>
  <c r="BC67" i="1"/>
  <c r="AV118" i="1"/>
  <c r="BC128" i="1"/>
  <c r="AV128" i="1"/>
  <c r="BC105" i="1"/>
  <c r="AV105" i="1"/>
  <c r="BC130" i="1"/>
  <c r="BC86" i="1"/>
  <c r="AV86" i="1"/>
  <c r="BC35" i="1" l="1"/>
  <c r="AV35" i="1"/>
  <c r="AV66" i="1"/>
  <c r="BC66" i="1"/>
  <c r="AV76" i="1"/>
  <c r="BC47" i="1"/>
  <c r="AV47" i="1"/>
  <c r="BC124" i="1"/>
  <c r="AV59" i="1"/>
  <c r="I54" i="1"/>
  <c r="J54" i="1" s="1"/>
  <c r="AL54" i="1" s="1"/>
  <c r="I48" i="1"/>
  <c r="I12" i="1" s="1"/>
  <c r="BC76" i="1"/>
  <c r="AW48" i="1"/>
  <c r="BC135" i="1"/>
  <c r="AX48" i="1"/>
  <c r="BC137" i="1"/>
  <c r="AV137" i="1"/>
  <c r="BH137" i="1"/>
  <c r="AB137" i="1" s="1"/>
  <c r="BC111" i="1"/>
  <c r="AV111" i="1"/>
  <c r="AV110" i="1"/>
  <c r="BC110" i="1"/>
  <c r="AT12" i="1"/>
  <c r="AS12" i="1"/>
  <c r="AV56" i="1"/>
  <c r="BC56" i="1"/>
  <c r="H12" i="1"/>
  <c r="BC13" i="1"/>
  <c r="AV13" i="1"/>
  <c r="J13" i="1"/>
  <c r="AV48" i="1" l="1"/>
  <c r="BC48" i="1"/>
  <c r="J48" i="1"/>
  <c r="AL48" i="1" s="1"/>
  <c r="C15" i="3"/>
  <c r="E11" i="2"/>
  <c r="D11" i="2"/>
  <c r="C14" i="3"/>
  <c r="J12" i="1"/>
  <c r="AL13" i="1"/>
  <c r="AU12" i="1" s="1"/>
  <c r="C22" i="3" l="1"/>
  <c r="C29" i="3" s="1"/>
  <c r="J138" i="1"/>
  <c r="F11" i="2"/>
  <c r="F13" i="2" l="1"/>
  <c r="I11" i="2"/>
  <c r="I28" i="3"/>
  <c r="F29" i="3"/>
  <c r="I29" i="3" s="1"/>
</calcChain>
</file>

<file path=xl/sharedStrings.xml><?xml version="1.0" encoding="utf-8"?>
<sst xmlns="http://schemas.openxmlformats.org/spreadsheetml/2006/main" count="1547" uniqueCount="486">
  <si>
    <t>Položkový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</si>
  <si>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</si>
  <si>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</si>
  <si>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</si>
  <si>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</si>
  <si>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</si>
  <si>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</si>
  <si>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</si>
  <si>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</si>
  <si>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</si>
  <si>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</si>
  <si>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</si>
  <si>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</si>
  <si>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</si>
  <si>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</si>
  <si>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</si>
  <si>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</si>
  <si>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</si>
  <si>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</si>
  <si>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</si>
  <si>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</si>
  <si>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</si>
  <si>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</si>
  <si>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</si>
  <si>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</si>
  <si>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</si>
  <si>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</si>
  <si>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</si>
  <si>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</si>
  <si>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</si>
  <si>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</si>
  <si>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</si>
  <si>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</si>
  <si>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</si>
  <si>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</si>
  <si>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</si>
  <si>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</si>
  <si>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</si>
  <si>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</si>
  <si>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</si>
  <si>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</si>
  <si>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</si>
  <si>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</si>
  <si>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</si>
  <si>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</si>
  <si>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</si>
  <si>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</si>
  <si>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</si>
  <si>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</si>
  <si>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</si>
  <si>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</si>
  <si>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</si>
  <si>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</si>
  <si>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</si>
  <si>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</si>
  <si>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</si>
  <si>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</si>
  <si>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</si>
  <si>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</si>
  <si>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</si>
  <si>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</si>
  <si>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</si>
  <si>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</si>
  <si>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</si>
  <si>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</si>
  <si>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</si>
  <si>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</si>
  <si>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</si>
  <si>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</si>
  <si>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</si>
  <si>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</si>
  <si>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</si>
  <si>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</si>
  <si>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</si>
  <si>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</si>
  <si>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</si>
  <si>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</si>
  <si>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</si>
  <si>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</si>
  <si>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</si>
  <si>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</si>
  <si>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</si>
  <si>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</si>
  <si>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</si>
  <si>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</si>
  <si>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</si>
  <si>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</si>
  <si>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</si>
  <si>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</si>
  <si>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</si>
  <si>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</si>
  <si>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</si>
  <si>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</si>
  <si>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</si>
  <si>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</si>
  <si>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</si>
  <si>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</si>
  <si>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</si>
  <si>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</si>
  <si>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</si>
  <si>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</si>
  <si>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</si>
  <si>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</si>
  <si>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</si>
  <si>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</si>
  <si>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</si>
  <si>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</si>
  <si>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</si>
  <si>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</si>
  <si>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</si>
  <si>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</si>
  <si>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</si>
  <si>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</si>
  <si>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</si>
  <si>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</si>
  <si>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</si>
  <si>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</si>
  <si>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</si>
  <si>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</si>
  <si>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</si>
  <si>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</si>
  <si>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</si>
  <si>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</si>
  <si>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</si>
  <si>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</si>
  <si>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</si>
  <si>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</si>
  <si>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</si>
  <si>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</si>
  <si>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</si>
  <si>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Poznámka:</t>
  </si>
  <si>
    <t>Objekt</t>
  </si>
  <si>
    <t>MOB</t>
  </si>
  <si>
    <t>REKONSTRUKCE LIEBIEGOVA PALÁCE pro potřeby polyfunkčního komunitního centra</t>
  </si>
  <si>
    <t>Vnitřní vybavení rev 10 uznatelné bez elektra</t>
  </si>
  <si>
    <t>Kód</t>
  </si>
  <si>
    <t>900</t>
  </si>
  <si>
    <t>Vv_01a</t>
  </si>
  <si>
    <t>Vv_01b</t>
  </si>
  <si>
    <t>Vv_02</t>
  </si>
  <si>
    <t>Vv_03a</t>
  </si>
  <si>
    <t>Vv_03b</t>
  </si>
  <si>
    <t>Vv_04</t>
  </si>
  <si>
    <t>Vv_05</t>
  </si>
  <si>
    <t>Vv_07</t>
  </si>
  <si>
    <t>Vv_08</t>
  </si>
  <si>
    <t>Vv_09</t>
  </si>
  <si>
    <t>Vv_10a</t>
  </si>
  <si>
    <t>Vv_10b</t>
  </si>
  <si>
    <t>Vv_11</t>
  </si>
  <si>
    <t>Vv_12</t>
  </si>
  <si>
    <t>Vv_31</t>
  </si>
  <si>
    <t>Vv_32a</t>
  </si>
  <si>
    <t>Vv_32akk</t>
  </si>
  <si>
    <t>Vv_32b</t>
  </si>
  <si>
    <t>Vv_32c</t>
  </si>
  <si>
    <t>Vv_33a</t>
  </si>
  <si>
    <t>Vv_33b</t>
  </si>
  <si>
    <t>Vv_35</t>
  </si>
  <si>
    <t>Vv_37</t>
  </si>
  <si>
    <t>Vv_38</t>
  </si>
  <si>
    <t>Vv_39</t>
  </si>
  <si>
    <t>Vv_40</t>
  </si>
  <si>
    <t>Vv_41</t>
  </si>
  <si>
    <t>Vv_41pp</t>
  </si>
  <si>
    <t>Vv_43</t>
  </si>
  <si>
    <t>Vv_44</t>
  </si>
  <si>
    <t>Vv_45a</t>
  </si>
  <si>
    <t>Vv_45b</t>
  </si>
  <si>
    <t>Vv_51a</t>
  </si>
  <si>
    <t>Vv_51b</t>
  </si>
  <si>
    <t>Vv_51c</t>
  </si>
  <si>
    <t>Vv_51mz</t>
  </si>
  <si>
    <t>Vv_52a</t>
  </si>
  <si>
    <t>Vv_52b</t>
  </si>
  <si>
    <t>Vv_53a</t>
  </si>
  <si>
    <t>Vv_53c</t>
  </si>
  <si>
    <t>Vv_53d</t>
  </si>
  <si>
    <t>Vv_54</t>
  </si>
  <si>
    <t>Vv_55a</t>
  </si>
  <si>
    <t>Vv_55b</t>
  </si>
  <si>
    <t>Vv_55c</t>
  </si>
  <si>
    <t>Vv_56</t>
  </si>
  <si>
    <t>Vv_58</t>
  </si>
  <si>
    <t>Vv_59</t>
  </si>
  <si>
    <t>Vv_60</t>
  </si>
  <si>
    <t>Vv_61a</t>
  </si>
  <si>
    <t>Vv_61b</t>
  </si>
  <si>
    <t>Vv_61c</t>
  </si>
  <si>
    <t>Vv_61d</t>
  </si>
  <si>
    <t>Vv_63a</t>
  </si>
  <si>
    <t>Vv_63b</t>
  </si>
  <si>
    <t>Vv_63c</t>
  </si>
  <si>
    <t>Vv_63d</t>
  </si>
  <si>
    <t>Vv_64</t>
  </si>
  <si>
    <t>Vv_65</t>
  </si>
  <si>
    <t>Vv_66</t>
  </si>
  <si>
    <t>Vv_70a</t>
  </si>
  <si>
    <t>Vv_70b</t>
  </si>
  <si>
    <t>Vv_72</t>
  </si>
  <si>
    <t>Vv_73</t>
  </si>
  <si>
    <t>Vv_74</t>
  </si>
  <si>
    <t>Vv_75</t>
  </si>
  <si>
    <t>Vv_76</t>
  </si>
  <si>
    <t>Vv_77</t>
  </si>
  <si>
    <t>Vv_78a</t>
  </si>
  <si>
    <t>Vv_78b</t>
  </si>
  <si>
    <t>Vv_78c</t>
  </si>
  <si>
    <t>Vv_78d</t>
  </si>
  <si>
    <t>Vv_79a</t>
  </si>
  <si>
    <t>Vv_79b</t>
  </si>
  <si>
    <t>Vv_79c</t>
  </si>
  <si>
    <t>Vv_83a</t>
  </si>
  <si>
    <t>Vv_83b</t>
  </si>
  <si>
    <t>Vv_85</t>
  </si>
  <si>
    <t>Vv_87</t>
  </si>
  <si>
    <t>Vv_88a</t>
  </si>
  <si>
    <t>Vv_88b</t>
  </si>
  <si>
    <t>Vv_88c</t>
  </si>
  <si>
    <t>Vv_88d</t>
  </si>
  <si>
    <t>Vv_90</t>
  </si>
  <si>
    <t>Vv_92</t>
  </si>
  <si>
    <t>Vv_97</t>
  </si>
  <si>
    <t>Vv_97a</t>
  </si>
  <si>
    <t>Vv_97b</t>
  </si>
  <si>
    <t>Vv_98</t>
  </si>
  <si>
    <t>Vv_99a</t>
  </si>
  <si>
    <t>Vv_99b</t>
  </si>
  <si>
    <t>Vv_102a</t>
  </si>
  <si>
    <t>Vv_102b</t>
  </si>
  <si>
    <t>Vv_103a</t>
  </si>
  <si>
    <t>Vv_103b</t>
  </si>
  <si>
    <t>Vv_103c</t>
  </si>
  <si>
    <t>Vv_103d</t>
  </si>
  <si>
    <t>Vv_104</t>
  </si>
  <si>
    <t>Vv_105</t>
  </si>
  <si>
    <t>Vv_106</t>
  </si>
  <si>
    <t>Vv_201</t>
  </si>
  <si>
    <t>Vv_202</t>
  </si>
  <si>
    <t>Vv_203</t>
  </si>
  <si>
    <t>Vv_204</t>
  </si>
  <si>
    <t>Vv_205</t>
  </si>
  <si>
    <t>Vv_206</t>
  </si>
  <si>
    <t>Vv_207</t>
  </si>
  <si>
    <t>Vv_208</t>
  </si>
  <si>
    <t>Vv_209</t>
  </si>
  <si>
    <t>Vv_210</t>
  </si>
  <si>
    <t>Vv_211</t>
  </si>
  <si>
    <t>Vv_212</t>
  </si>
  <si>
    <t>Vv_213</t>
  </si>
  <si>
    <t>Vv_214</t>
  </si>
  <si>
    <t>Vv_215</t>
  </si>
  <si>
    <t>Vv_216</t>
  </si>
  <si>
    <t>Vv_217</t>
  </si>
  <si>
    <t>Vv_218</t>
  </si>
  <si>
    <t>Zkrácený popis / Varianta</t>
  </si>
  <si>
    <t>Rozměry</t>
  </si>
  <si>
    <t>Ostatní položky</t>
  </si>
  <si>
    <t>Stohovatelná designová židle v různých barvách</t>
  </si>
  <si>
    <t>Stohovatelná židle v různých barevných provedeních (černá, červená, modrá)</t>
  </si>
  <si>
    <t>Dětská stohovatelná židle v různých barevných provedeních (červená, modrá,  žlutá), s výškou sedáku 34 cm</t>
  </si>
  <si>
    <t>Kancelářská židle s područkami, gumová kolečka, podpěra hlavy a bederní páteře</t>
  </si>
  <si>
    <t>Otočná pojízdná židle, plastová, nosnost min. 110 kg</t>
  </si>
  <si>
    <t>Židle s područkami pro kavárnu, barva Nougat, čalounění Jim 826</t>
  </si>
  <si>
    <t>Plastová stohovatelná židle exteriérová, černá</t>
  </si>
  <si>
    <t>Stohovatelná židle s područkami, vyrobená z vyztuženého plastu</t>
  </si>
  <si>
    <t>Otočná dílenská stolička s nastavitelnou výškou</t>
  </si>
  <si>
    <t>Čalouněná sametová vintage lavice, celkové rozměry 500 x 1400 x 500 mm</t>
  </si>
  <si>
    <t>Šatní lavička, sedák latě, délka 1500 mm</t>
  </si>
  <si>
    <t>švédská lavička gymnastická, s kladinkou, délka 2 m</t>
  </si>
  <si>
    <t>Cateringová skládací židle, nosnost 110 kg, vysokopevnostní materiál</t>
  </si>
  <si>
    <t>Stůl na kolečkách s brzdou, rozměry desky 1200 x 600 mm</t>
  </si>
  <si>
    <t>kancelářský stůl s dolním krycím panelem, rozměry desky 1600 x 800 mm</t>
  </si>
  <si>
    <t>kancelářský kontejner ke stolu, uzamykatelné zásuvky</t>
  </si>
  <si>
    <t>obdélníkový stůl, rozměry desky 1200 x 800 mm, buková deska</t>
  </si>
  <si>
    <t>kancelářský stůl, rozměry desky 1000 x 600 mm, dolní krycí panel</t>
  </si>
  <si>
    <t>čtvercový stůl pro kavárnu s jednou středovou nohou, rozměr desky 700 x 700 mm, barva Nougat</t>
  </si>
  <si>
    <t>čtvercový stůl s jednou středovou nohou, rozměr desky 700 x 700 mm</t>
  </si>
  <si>
    <t>čtvercový ocelový stůl exteriérový, rozměr desky 600 x 600 mm</t>
  </si>
  <si>
    <t>stůl výškově nastavitelný</t>
  </si>
  <si>
    <t>Stůl na kolečkách se sklopnou deskou, rozměr desky 1450 x 450 mm</t>
  </si>
  <si>
    <t>Cateringový stůl, skládací, rozměry desky 1830 x 760 mm</t>
  </si>
  <si>
    <t>Servírovací vozík ocelový, pojízdný, nosnost 120 kg, 4 kolečka (2 bržděná), rozměry 850 x 940 x 535 mm</t>
  </si>
  <si>
    <t>Závěsný sklopný přebalovací pult</t>
  </si>
  <si>
    <t>Přebalovací podložka, rozměry 750 x 850 mm</t>
  </si>
  <si>
    <t>Malířský stojan ateliérový H, na kolečkách, maximální výška plátna 1380 mm</t>
  </si>
  <si>
    <t>Odkládací stolek na kolečkách, výškově nastavitelná noha, nastavitelný sklon desky, rozměry 630 - 930 x 730 x 400 mm</t>
  </si>
  <si>
    <t>Dílenský stůl s pevným podnožím, rozměry 840 x 1500 x 685 mm</t>
  </si>
  <si>
    <t>Šatní skříň trojdílná SAS 23 A, šířka skříňky 300 mm, celkové rozměry 1850 x 750 x 500 mm</t>
  </si>
  <si>
    <t>Šatní skříň dvojdílná SAS 32 A C1, šířka skříňky 300 mm, celkové rozměry 1850 x 600 x 500 mm</t>
  </si>
  <si>
    <t>Nízká kancelářská skříň, jednokřídlá, uzamykatelná, dekor buk, rozměry 1087 x 400 x 420 mm</t>
  </si>
  <si>
    <t>Nízká kancelářská skříň, dvoukřídlá, uzamykatelná, dekor buk, rozměry 1087 x 800 x 420 mm</t>
  </si>
  <si>
    <t>Vysoká kancelářská skříň, jednokřídlá, uzamykatená, dekor buk, rozměry 1781 x 400 x 420 mm</t>
  </si>
  <si>
    <t>Vysoká kancelářská skříň, dvoukřídlá, uzamykatená, dekor buk, rozměry 1781 x 800 x 420 mm</t>
  </si>
  <si>
    <t>Knihovna, 4 dveře, horní 1/2 dveří sklo, bíle mořená dubová dýha, rozměry 2020 x 1600 x 300 mm</t>
  </si>
  <si>
    <t>Nízký kancelářský regál, přestavitelné police, rozměry 1087 x 800 x 420 mm</t>
  </si>
  <si>
    <t>Dílenská kovová skříň, uzamykatelná, rozměry 1800 x 920 x 420 mm</t>
  </si>
  <si>
    <t>Kovový pozinkovaný regál s  výškově nastavitelnými policemi, 5 polic z MDF desky, nosnost na polici 250 kg, celkové rozměry 1800 x 750 x 350 mm</t>
  </si>
  <si>
    <t>Dřevěný vysoký a hluboký regál s výškově nastavitelnými policemi, křížové vzpěry, celkové rozměry 1790 x 1340 x 500 mm</t>
  </si>
  <si>
    <t>Dřevěný nízký regál s výškově nastavitelnými policemi, křížové vzpěry, celkové rozměry 1240 x 890 x 300 mm</t>
  </si>
  <si>
    <t>Dřevěný vysoký regál s výškově nastavitelnými policemi, křížové vzpěry, celkové rozměry 1790 x 1340 x 300 mm</t>
  </si>
  <si>
    <t>Dřevěný nízký, široký a hluboký regál s výškově nastavitelnými policemi, křížové vzpěry, celkové rozměry 1240 x 1740 x 500 mm</t>
  </si>
  <si>
    <t>Kuchyňská sestava se 2 spodními skříňkami a prostorem pro podstavnou lednici, dřez s odkapávací plochou</t>
  </si>
  <si>
    <t>Nízká skříňka dvoukřídlá, bílá barva, celkové rozměry 900 x 1000 x 500  mm</t>
  </si>
  <si>
    <t>Nástěnný regálový systém, 4 ocelové police zavěšené v liště na zdi, rozměr police 800 x 350 mm (2 lišty, 4 police, 8 úhlových držáků)</t>
  </si>
  <si>
    <t>Šroubovaný regál, pozink, 5 polic, nosnost polive 150 kg, stojny opatřeny plastovými trojúhelníkovými patkami, celkové rozměry 2000 x 1000 x 500 mm</t>
  </si>
  <si>
    <t>Vysoká volně stojící chladnička, objem 370 l, bez mrazícího úložného prostoru, celkové rozměry 1850 x 600 x 640 mm</t>
  </si>
  <si>
    <t>Podstavná chladnička, objem 144 l, bez mrazícího úložného prostoru, celkové rozměry 820 x 596 x 545 mm</t>
  </si>
  <si>
    <t>Šálek na kávu, objem 0,3 l, bílý hotelový porcelán, vhodné do myčky a mikrovlnné trouby</t>
  </si>
  <si>
    <t>Longdrink sklenice, objem 0,25 l</t>
  </si>
  <si>
    <t>Plochý talíř, bílý hotelový porcelán, průměr 190 mm</t>
  </si>
  <si>
    <t>Kávová lžička vhodná do myčky</t>
  </si>
  <si>
    <t>Podesta - mobilní podium s výškově nastavitelnýma nohama, rozměr desky 2000 x 1000 mm, noha nastavitelná v rozmezí 300 - 500 mm, hliníková konstrukce</t>
  </si>
  <si>
    <t>Volně stojící věšák na kabáty, barva Natural, 12 háčků</t>
  </si>
  <si>
    <t>Kovový řadový věšák oboustranný, 36 háčků, 4 kolečka pro snadné přemístění, celkové rozměry 1760 x 1040 mm</t>
  </si>
  <si>
    <t>Dřevěný řadový věšák, 8 háčků, povrchová úprava Natural-wood, celkové rozměry 63,5 x 30 x 816,5 mm</t>
  </si>
  <si>
    <t>Dřevěný řadový věšák, 5 háčků, povrchová úprava Natural-wood, celkové rozměry 67 x 32 x 505,5 mm</t>
  </si>
  <si>
    <t>Zátěžový hotelový koberec, celková gramáž 1875 g/m2, modrá barva se vzorem, oříznutý na běhou šíře 1200 mm, obšitý, gumová náběhová hrana</t>
  </si>
  <si>
    <t>Zátěžový hotelový koberec, celková gramáž 1875 g/m2, červená barva se vzorem, v chodbách oříznutý na běhou šíře 1200 mm, obšitý, gumová náběhová hrana</t>
  </si>
  <si>
    <t>Komorová keramická pec, objem 165 l, max. teplota 1320°C, hmotnost 280 kg, výkon 11 kW,  vnitřní rozměry 680 x 485 x 500 mm, celkové rozměry 1630 x 76</t>
  </si>
  <si>
    <t>Úložný box na hlínu pro keramické pece, ukládací víko, rozměry 400 x 600 x 420 mm</t>
  </si>
  <si>
    <t>Mobilní flipchart na kolečkách (s brzdou), výškově nastavitelný, odkládací lišta na popisovače, popisovatelný magnetický povrch, určeno pro papíry roz</t>
  </si>
  <si>
    <t>Odpadkový koš pro toalety, objem 5 l, černý plast, celkové rozměry 338 x 190 x 160 mm</t>
  </si>
  <si>
    <t>Plastový odpadkový koš s výklopným víkem, pro tříděný odpad jsou k výběru víka různé barvy, objem 50 l, celkový rozměr 653 x 294 x 376 mm</t>
  </si>
  <si>
    <t>Drátěný odpadkový koš pro kanceláře, černý, čtvercový, celkové rozměry 310 x 270 x 270 mm</t>
  </si>
  <si>
    <t>Velký odpadkový koš s víkem, plastový, bílý, objem 42 l, celkové rozměry 550 x 290 x 380 mm</t>
  </si>
  <si>
    <t>Zásobník na papírové ručníky v roli, černý plast, celkové rozměry 372 x 337 x 203 mm</t>
  </si>
  <si>
    <t>Zrcalová plocha tloušťky 3mm, lepená na obklady</t>
  </si>
  <si>
    <t>Zrcadlo výklopné nerezové, pro invalidy, celkové rozměry 600 x 400 x 125 mm</t>
  </si>
  <si>
    <t>Volně stojící úzká myčka nádobí, příborová zásuvka, 2 koše na nádobí, výškově nastavitelný horní koš (3 úrovně), 6 programů (vč. Krátkého a na sklo, p</t>
  </si>
  <si>
    <t>Bílá popisovací magnetická tabule, nástěnná, hliníkový rám, odkládací lišta, rozměry 900 x 1200 mm</t>
  </si>
  <si>
    <t>Závěsný systém na obrazy - lišta délky 2 m, 2 koncovky, ocelová lanka (4 x 1 m, 4 x 1,5 m), 4 malé háčky, 4 bezpečnostní háčky</t>
  </si>
  <si>
    <t>Závěsný systém na obrazy - lišta délky 3 m, 2 koncovky, ocelová lanka (6 x 1 m, 6 x 1,5 m), 6 malé háčky, 6 bezpečnostní háčky</t>
  </si>
  <si>
    <t>Hliníkový rychlorám pro rozměr A3 (297 x 420 mm), stříbrná - mat</t>
  </si>
  <si>
    <t>Hliníkový rychlorám pro rozměr A2 (420 x 594 mm), stříbrná - mat</t>
  </si>
  <si>
    <t>Dřevěný botník - 4 police z latěk, masivní dřevo, celkové rozměry 650 x 530 x 260 mm</t>
  </si>
  <si>
    <t>Litinový stojan na deštníky, průměr 250 mm, výška 950 mm</t>
  </si>
  <si>
    <t>Stojan na prospekty, 12 x A4, opěrná noha, barva bílá, celkové rozměry 1220 x 540 x 227 mm</t>
  </si>
  <si>
    <t>Stůl na stolní tenis, interiérový, sklopný, celkové rozměry rozloženého stolu 760 x 1525 x 2740 mm</t>
  </si>
  <si>
    <t>Závěsná síť pro gymnastické míče, diagonální oko 30 x 30 mm, celkové rozměry roztažené sítě 6500 x 6250 mm</t>
  </si>
  <si>
    <t>Gymnastická podložka na cvičení, otvory pro zavěšení, různé barvy, rozměry 1800 x 600 mm</t>
  </si>
  <si>
    <t>Věšák na gymnastické podložky, dřevěný s hroty z nerezové oceli, celkové rozměry 70 x 610 x 20 mm, vzdálenost háků 500 mm, délka háků 190 mm</t>
  </si>
  <si>
    <t>Popruh pro snadné přenášení sbalené gymnastické podložky, nastavitelná velikost oček, mírně elastický materiál, celková délka 1500 mm</t>
  </si>
  <si>
    <t>Gymnastický míč, různé barvy, nosnost 600 kg, hmotnost 920 g, ruční pumpa k snadnému dofukování,  průměr 650 mm</t>
  </si>
  <si>
    <t>Gymnastický míč pro děti, různé barvy, nosnost 600 kg, hmotnost 920 g, ruční pumpa k snadnému dofukování,  průměr 450 mm</t>
  </si>
  <si>
    <t>Overball, různé barvy, nosnost 100 kg, průměr 180 mm</t>
  </si>
  <si>
    <t>aerobic guma, latexová, 3 barvy - 3 tuhosti</t>
  </si>
  <si>
    <t>Litinová činka pokrytá neoprenem, hmotnost 0,5 kg</t>
  </si>
  <si>
    <t>Masážní míček, průměr 70 mm, zelený</t>
  </si>
  <si>
    <t>Žebřiny, lakované, rozměry 2200 x 1000 mm</t>
  </si>
  <si>
    <t>Bolster na jógu z biobavlny, šedý, délka 600 mm, průměr 250 mm, hmotnost 2,6 kg</t>
  </si>
  <si>
    <t>Tatami, rozměr desky 1000 x 1000 x 20 mm</t>
  </si>
  <si>
    <t>Švihadla, jutová, dřevěné rukojeti, délka 3 m</t>
  </si>
  <si>
    <t>Vytyčovací kužele na tenis (12 ks v balení)</t>
  </si>
  <si>
    <t>Elektronický terč na šipky, tvrzený plast, možnost hry až 16 hráčů současně, 31 her se 184 herními variantami, napájení ze sítě pomocí síťového adapté</t>
  </si>
  <si>
    <t>Balanční podložka pro sezení a cvičení rovnováhy, materiál PVC, různé barvy, půměr 340 mm, výška 60 mm, váha 894 g</t>
  </si>
  <si>
    <t>Doba výstavby:</t>
  </si>
  <si>
    <t>Začátek výstavby:</t>
  </si>
  <si>
    <t>Konec výstavby:</t>
  </si>
  <si>
    <t>Zpracováno dne:</t>
  </si>
  <si>
    <t>MJ</t>
  </si>
  <si>
    <t>kus</t>
  </si>
  <si>
    <t>m2</t>
  </si>
  <si>
    <t>Množství</t>
  </si>
  <si>
    <t>Cena/MJ</t>
  </si>
  <si>
    <t>(Kč)</t>
  </si>
  <si>
    <t>Objednatel:</t>
  </si>
  <si>
    <t>Projektant:</t>
  </si>
  <si>
    <t>Zhotovitel:</t>
  </si>
  <si>
    <t>Zpracoval:</t>
  </si>
  <si>
    <t>Náklady (Kč)</t>
  </si>
  <si>
    <t>Dodávka</t>
  </si>
  <si>
    <t>Celkem:</t>
  </si>
  <si>
    <t>Statutární město Liberec</t>
  </si>
  <si>
    <t>Ateliér Masák &amp; Partner, s.r.o.</t>
  </si>
  <si>
    <t> </t>
  </si>
  <si>
    <t>Montáž</t>
  </si>
  <si>
    <t>Celkem</t>
  </si>
  <si>
    <t>Hmotnost (t)</t>
  </si>
  <si>
    <t>Jednot.</t>
  </si>
  <si>
    <t>Cenová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</si>
  <si>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</si>
  <si>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</si>
  <si>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</si>
  <si>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</si>
  <si>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</si>
  <si>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</si>
  <si>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</si>
  <si>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</si>
  <si>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</si>
  <si>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</si>
  <si>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900_</t>
  </si>
  <si>
    <t>9_</t>
  </si>
  <si>
    <t>MOB_</t>
  </si>
  <si>
    <t>MAT</t>
  </si>
  <si>
    <t>WORK</t>
  </si>
  <si>
    <t>CELK</t>
  </si>
  <si>
    <t>Položkový rozpočet - rekapitulace</t>
  </si>
  <si>
    <t>Zkrácený popis</t>
  </si>
  <si>
    <t>Náklady (Kč) - dodávka</t>
  </si>
  <si>
    <t>Náklady (Kč) - Montáž</t>
  </si>
  <si>
    <t>Náklady (Kč) - celkem</t>
  </si>
  <si>
    <t>Celková hmotnost (t)</t>
  </si>
  <si>
    <t>T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</si>
  <si>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</si>
  <si>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</si>
  <si>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</si>
  <si>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</si>
  <si>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</si>
  <si>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</si>
  <si>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</si>
  <si>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</si>
  <si>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</si>
  <si>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</si>
  <si>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</si>
  <si>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</si>
  <si>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</si>
  <si>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</si>
  <si>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</si>
  <si>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</si>
  <si>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</si>
  <si>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</si>
  <si>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</si>
  <si>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</si>
  <si>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</si>
  <si>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</si>
  <si>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</si>
  <si>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</si>
  <si>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</si>
  <si>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</si>
  <si>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</si>
  <si>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</si>
  <si>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</si>
  <si>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</si>
  <si>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</si>
  <si>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</si>
  <si>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</si>
  <si>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</si>
  <si>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</si>
  <si>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</si>
  <si>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</si>
  <si>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</si>
  <si>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</si>
  <si>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</si>
  <si>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</si>
  <si>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</si>
  <si>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</si>
  <si>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</si>
  <si>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Dílenský stůl s pevným podnožím +zakázková úprava -deska z pororoštu</t>
  </si>
  <si>
    <t>Vv_67</t>
  </si>
  <si>
    <t>Spisová skříň uzamykatelná, nosnost police 60 kg, křídlové dveře s vnitřními závěsy s rozvorovým mechanismem a dvourozvorovým uzávěrem s cylindrickým zámkem se dvěma klíči</t>
  </si>
  <si>
    <t>Zátěžový hotelový koberec schodiště, celková gramáž 1875 g/m2, červená barva se vzorem, v chodbách oříznutý na běhou šíře 1330 mm, obšitý</t>
  </si>
  <si>
    <t>Zásobník na toaletní papír se středovým odvíjením, nerez, celkové rozměry 268 x 269 x 157 mm</t>
  </si>
  <si>
    <t>Zrcadlo tělocvična zakázkové</t>
  </si>
  <si>
    <t>Dávkovač na pěnové mýdlo, nerez, připevnění na stěnu, celkové rozměry 292 x 113 x 114 mm</t>
  </si>
  <si>
    <t>Kuchyňská sestava se spodními skříňkami ve dvou přímých stranách proti sobě, jedna 3/4 skříňka s policí pro mikrovlnnou troubu, prostorem pro 1 podstavnou profesionální myčku, dřez s odkapávací plochou</t>
  </si>
  <si>
    <t>Kuchyňská sestava se samostatně stojící ledničkou, prostorem pro 1 podstavnou profesionální myčku, indukční dvojplotýnka a horní polička na mikrovlnnou troubu</t>
  </si>
  <si>
    <t>Kuchyňská sestava se spodními skříňkami v jedné řadě a jednou 3/4 skříňkou s policí na mikrovlnnou troubu na druhé straně, prostor pro podstavnou lednici a úzkou myčku</t>
  </si>
  <si>
    <t>Profesionální myčka nádobí, s odpadovým čerpadlem, 230 V, doba cyklu 120 s, koš na sklo (500 x 500 mm), koš na talíře (500 x 500 mm), košík na příbory, celkové rozměry 825 x 610 x 565 mm</t>
  </si>
  <si>
    <t>Nástěnka magnetická, zakázková výroba, 1500 x 1000mm</t>
  </si>
  <si>
    <t>Vv_220</t>
  </si>
  <si>
    <t>Vv_221</t>
  </si>
  <si>
    <t>Samostojné stély, materiál – kalené sklo, grafika na matné samolepce, plechový podstavec s komaxitovým nástřikem, 60 x 190 cm</t>
  </si>
  <si>
    <t>Čistící zóna, celková gramáž 1375 g/m2, rub podložky pogumován, šedá barva, zátěž 22, celkem 9ks</t>
  </si>
  <si>
    <t>věšák háčky - v rámci táflování</t>
  </si>
  <si>
    <t>Kovové šatní skříně, 6 boxů šířky 300 mm, na soklu, dveře v bukovém dekoru, vč. mincového zámku, celkové rozměry 1920 x 900 x 500 mm</t>
  </si>
  <si>
    <t>Kovové šatní skříně, 2 boxy šířky 300 mm, na soklu, dveře v bukovém dekoru, vč. mincového zámku, celkové rozměry 1920 x 300 x 500 mm</t>
  </si>
  <si>
    <t>Kovové šatní skříně, 4 boxy šířky 300 mm, na soklu, dveře v bukovém dekoru, vč. mincového zámku, celkové rozměry 1920 x 600 x 500 mm</t>
  </si>
  <si>
    <t>Vv_51d</t>
  </si>
  <si>
    <t>Mincový zámek na mince hodnoty 10 Kč pro Vv_51d, klíč zůstává blokován v zámku do doby, než je vhozena mince a zamknuta skříň</t>
  </si>
  <si>
    <t>Šatní skříň -zakázková výroba, celkem 20 boxů šířky 282 mm, na soklu, voděodolná překližka, celkové rozměry 3018 x 1950 x 500 mm, kvalitní kování, mosazné doplňky</t>
  </si>
  <si>
    <t>Skříň vestavná s lavicí -zakázková výroba, celkové rozměry 2794 x 3803 x 420 mm, masivní dřevo smrk + dýha kořenovice ořech + černé kožené čalounění, kvalitní kování, mosazné doplňky (úchytky apod).</t>
  </si>
  <si>
    <t>Skříň vestavná -zakázková výroba, celkové rozměry 2280 x 3700 x 752 mm, 12 dvířek, masivní dřevo smrk + dýha buk, kvalitní kování, mosazné doplňky (úchytky, mřížky apod).</t>
  </si>
  <si>
    <t>Skříň vestavná -zakázková výroba, celkové rozměry 1200 x 2700 x 250 mm, masivní dřevo smrk + buk, kvalitní kování, mosazné doplňky (úchytky apod).</t>
  </si>
  <si>
    <t>Ts_01</t>
  </si>
  <si>
    <t>Recepční pult 1, zakázková výroba, spárovka dub, mosazné kování, deska dub + tvrzené sklo, rozměry 3970 x 1250 x 1200mm</t>
  </si>
  <si>
    <t>Ts_02</t>
  </si>
  <si>
    <t>Recepční pult 2, zakázková výroba, spárovka smrk + bílá fólie + dýha dub, mosazné kování, rozměry 2120 x 2440 x 1250mm</t>
  </si>
  <si>
    <t>Ts_03</t>
  </si>
  <si>
    <t>Recepční pult 3, zakázková výroba, spárovka smrk + dýha dub, mosazné kování, rozměry 1800 x 1150 x 780mm</t>
  </si>
  <si>
    <t>124</t>
  </si>
  <si>
    <t>125</t>
  </si>
  <si>
    <t>Informační cedule (popis dveří), materiál – opálové plexi s čirou samolepící fólií, potisk jednobarevný, 16 x 10 cm</t>
  </si>
  <si>
    <t xml:space="preserve">Nabídka a jednotková cena zahrnuje dodávku a montáž výrobků podle uvedené specifikace, vč. dopravy na místo montáže a veškeré manipulace.
Zohlednění prací v památkovém objektu, zejména nutnost mimořádně citlivého přístupu ke stávajícím stavebním konstrukcím, je promítnuto do kalkulace jednotlivých cen.
Věcné ani výměrové údaje ve všech soupisech prací a dodávek nesmí být zhotovitelem při zpracování nabídky měněny.
Obrázky výrobků uvedené ve standardech a v soupisech prací a dodávek jsou referenční, případná záměna za obdobné výrobky se stejnými parametry je po odsouhlasení projektantem a zástupcem objednatele možná.
Součástí dodávky zakázkově vyráběných výrobků je vždy výrobní a montážní dokumentace, která bude před vlastním zahájením výroby těchto prvků předložena v dostatečném předstihu objednateli k posouzení a schválení.
Náklady na zpracování těchto dokumentací je nutno zahrnout do jednotkových cen a nebudou zvlášť hrazeny.
Zhotovitel odpovídá za dodané a osazené výrobky a provedené montážní práce až do protokolárního předání díla objednateli.
Škody všeho druhu, které vzniknou činností dodavatele na stavbě samotné, či na již provedených pracích a dodávkách, musí být zhotovitelem na jeho náklady odstraněny do protokolárního předání díla objednateli.
Cena kontrolního rozpočtu je stanovena dle veřejně dostupných informací z internetu.												</t>
  </si>
  <si>
    <t>vlastní</t>
  </si>
  <si>
    <t>exteriérová lavička typ s opěradlem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</si>
</sst>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color indexed="8"/>
      <name val="Arial"/>
      <family val="2"/>
    </font>
    <font>
      <sz val="1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56"/>
      <name val="Arial"/>
      <family val="2"/>
    </font>
    <font>
      <sz val="10"/>
      <color indexed="61"/>
      <name val="Arial"/>
      <family val="2"/>
    </font>
    <font>
      <i/>
      <sz val="8"/>
      <color indexed="8"/>
      <name val="Arial"/>
      <family val="2"/>
    </font>
    <font>
      <b/>
      <sz val="10"/>
      <color indexed="56"/>
      <name val="Arial"/>
      <family val="2"/>
    </font>
    <font>
      <b/>
      <sz val="18"/>
      <color indexed="8"/>
      <name val="Arial"/>
      <family val="2"/>
    </font>
    <font>
      <b/>
      <sz val="2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35">
    <xf numFmtId="0" fontId="1" fillId="0" borderId="0" xfId="0" applyFont="1" applyAlignment="1">
      <alignment vertical="center"/>
    </xf>
    <xf numFmtId="0" fontId="1" fillId="0" borderId="4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10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49" fontId="3" fillId="0" borderId="12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1" fillId="0" borderId="2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9" fillId="3" borderId="14" xfId="0" applyNumberFormat="1" applyFont="1" applyFill="1" applyBorder="1" applyAlignment="1" applyProtection="1">
      <alignment horizontal="center" vertical="center"/>
    </xf>
    <xf numFmtId="49" fontId="10" fillId="0" borderId="15" xfId="0" applyNumberFormat="1" applyFont="1" applyFill="1" applyBorder="1" applyAlignment="1" applyProtection="1">
      <alignment horizontal="left" vertical="center"/>
    </xf>
    <xf numFmtId="49" fontId="10" fillId="0" borderId="16" xfId="0" applyNumberFormat="1" applyFont="1" applyFill="1" applyBorder="1" applyAlignment="1" applyProtection="1">
      <alignment horizontal="left" vertical="center"/>
    </xf>
    <xf numFmtId="0" fontId="1" fillId="0" borderId="17" xfId="0" applyNumberFormat="1" applyFont="1" applyFill="1" applyBorder="1" applyAlignment="1" applyProtection="1">
      <alignment vertical="center"/>
    </xf>
    <xf numFmtId="49" fontId="6" fillId="0" borderId="2" xfId="0" applyNumberFormat="1" applyFont="1" applyFill="1" applyBorder="1" applyAlignment="1" applyProtection="1">
      <alignment horizontal="left" vertical="center"/>
    </xf>
    <xf numFmtId="49" fontId="11" fillId="0" borderId="14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18" xfId="0" applyNumberFormat="1" applyFont="1" applyFill="1" applyBorder="1" applyAlignment="1" applyProtection="1">
      <alignment vertical="center"/>
    </xf>
    <xf numFmtId="0" fontId="1" fillId="0" borderId="19" xfId="0" applyNumberFormat="1" applyFont="1" applyFill="1" applyBorder="1" applyAlignment="1" applyProtection="1">
      <alignment vertical="center"/>
    </xf>
    <xf numFmtId="4" fontId="11" fillId="0" borderId="14" xfId="0" applyNumberFormat="1" applyFont="1" applyFill="1" applyBorder="1" applyAlignment="1" applyProtection="1">
      <alignment horizontal="right" vertical="center"/>
    </xf>
    <xf numFmtId="49" fontId="11" fillId="0" borderId="14" xfId="0" applyNumberFormat="1" applyFont="1" applyFill="1" applyBorder="1" applyAlignment="1" applyProtection="1">
      <alignment horizontal="right" vertical="center"/>
    </xf>
    <xf numFmtId="4" fontId="11" fillId="0" borderId="7" xfId="0" applyNumberFormat="1" applyFont="1" applyFill="1" applyBorder="1" applyAlignment="1" applyProtection="1">
      <alignment horizontal="right" vertical="center"/>
    </xf>
    <xf numFmtId="0" fontId="1" fillId="0" borderId="20" xfId="0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4" fontId="10" fillId="3" borderId="22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/>
    <xf numFmtId="49" fontId="5" fillId="0" borderId="14" xfId="0" applyNumberFormat="1" applyFont="1" applyFill="1" applyBorder="1" applyAlignment="1" applyProtection="1">
      <alignment horizontal="left" vertical="center"/>
    </xf>
    <xf numFmtId="4" fontId="5" fillId="0" borderId="14" xfId="0" applyNumberFormat="1" applyFont="1" applyFill="1" applyBorder="1" applyAlignment="1" applyProtection="1">
      <alignment horizontal="right" vertical="center"/>
    </xf>
    <xf numFmtId="49" fontId="5" fillId="0" borderId="14" xfId="0" applyNumberFormat="1" applyFont="1" applyFill="1" applyBorder="1" applyAlignment="1" applyProtection="1">
      <alignment horizontal="right"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9" xfId="0" applyNumberFormat="1" applyFont="1" applyFill="1" applyBorder="1" applyAlignment="1" applyProtection="1">
      <alignment vertical="center"/>
      <protection locked="0"/>
    </xf>
    <xf numFmtId="49" fontId="3" fillId="0" borderId="1" xfId="0" applyNumberFormat="1" applyFont="1" applyFill="1" applyBorder="1" applyAlignment="1" applyProtection="1">
      <alignment horizontal="left" vertical="center"/>
      <protection locked="0"/>
    </xf>
    <xf numFmtId="49" fontId="3" fillId="0" borderId="5" xfId="0" applyNumberFormat="1" applyFont="1" applyFill="1" applyBorder="1" applyAlignment="1" applyProtection="1">
      <alignment horizontal="left" vertical="center"/>
      <protection locked="0"/>
    </xf>
    <xf numFmtId="49" fontId="3" fillId="0" borderId="5" xfId="0" applyNumberFormat="1" applyFont="1" applyFill="1" applyBorder="1" applyAlignment="1" applyProtection="1">
      <alignment horizontal="center" vertical="center"/>
      <protection locked="0"/>
    </xf>
    <xf numFmtId="49" fontId="3" fillId="0" borderId="6" xfId="0" applyNumberFormat="1" applyFont="1" applyFill="1" applyBorder="1" applyAlignment="1" applyProtection="1">
      <alignment horizontal="center" vertical="center"/>
      <protection locked="0"/>
    </xf>
    <xf numFmtId="49" fontId="3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NumberFormat="1" applyFont="1" applyFill="1" applyBorder="1" applyAlignment="1" applyProtection="1">
      <alignment vertical="center"/>
      <protection locked="0"/>
    </xf>
    <xf numFmtId="49" fontId="1" fillId="0" borderId="38" xfId="0" applyNumberFormat="1" applyFont="1" applyFill="1" applyBorder="1" applyAlignment="1" applyProtection="1">
      <alignment horizontal="left" vertical="center"/>
      <protection locked="0"/>
    </xf>
    <xf numFmtId="49" fontId="1" fillId="0" borderId="39" xfId="0" applyNumberFormat="1" applyFont="1" applyFill="1" applyBorder="1" applyAlignment="1" applyProtection="1">
      <alignment horizontal="left" vertical="center"/>
      <protection locked="0"/>
    </xf>
    <xf numFmtId="49" fontId="3" fillId="0" borderId="39" xfId="0" applyNumberFormat="1" applyFont="1" applyFill="1" applyBorder="1" applyAlignment="1" applyProtection="1">
      <alignment horizontal="left" vertical="center"/>
      <protection locked="0"/>
    </xf>
    <xf numFmtId="49" fontId="3" fillId="0" borderId="40" xfId="0" applyNumberFormat="1" applyFont="1" applyFill="1" applyBorder="1" applyAlignment="1" applyProtection="1">
      <alignment horizontal="center" vertical="center"/>
      <protection locked="0"/>
    </xf>
    <xf numFmtId="49" fontId="3" fillId="0" borderId="41" xfId="0" applyNumberFormat="1" applyFont="1" applyFill="1" applyBorder="1" applyAlignment="1" applyProtection="1">
      <alignment horizontal="center" vertical="center"/>
      <protection locked="0"/>
    </xf>
    <xf numFmtId="49" fontId="3" fillId="0" borderId="15" xfId="0" applyNumberFormat="1" applyFont="1" applyFill="1" applyBorder="1" applyAlignment="1" applyProtection="1">
      <alignment horizontal="center" vertical="center"/>
      <protection locked="0"/>
    </xf>
    <xf numFmtId="49" fontId="3" fillId="0" borderId="42" xfId="0" applyNumberFormat="1" applyFont="1" applyFill="1" applyBorder="1" applyAlignment="1" applyProtection="1">
      <alignment horizontal="center" vertical="center"/>
      <protection locked="0"/>
    </xf>
    <xf numFmtId="49" fontId="3" fillId="0" borderId="43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right" vertical="center"/>
      <protection locked="0"/>
    </xf>
    <xf numFmtId="49" fontId="4" fillId="2" borderId="14" xfId="0" applyNumberFormat="1" applyFont="1" applyFill="1" applyBorder="1" applyAlignment="1" applyProtection="1">
      <alignment horizontal="left" vertical="center"/>
      <protection locked="0"/>
    </xf>
    <xf numFmtId="49" fontId="7" fillId="2" borderId="14" xfId="0" applyNumberFormat="1" applyFont="1" applyFill="1" applyBorder="1" applyAlignment="1" applyProtection="1">
      <alignment horizontal="left" vertical="center"/>
      <protection locked="0"/>
    </xf>
    <xf numFmtId="4" fontId="7" fillId="2" borderId="14" xfId="0" applyNumberFormat="1" applyFont="1" applyFill="1" applyBorder="1" applyAlignment="1" applyProtection="1">
      <alignment horizontal="right" vertical="center"/>
      <protection locked="0"/>
    </xf>
    <xf numFmtId="49" fontId="7" fillId="2" borderId="14" xfId="0" applyNumberFormat="1" applyFont="1" applyFill="1" applyBorder="1" applyAlignment="1" applyProtection="1">
      <alignment horizontal="right" vertical="center"/>
      <protection locked="0"/>
    </xf>
    <xf numFmtId="4" fontId="7" fillId="2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14" xfId="0" applyNumberFormat="1" applyFont="1" applyFill="1" applyBorder="1" applyAlignment="1" applyProtection="1">
      <alignment horizontal="right" vertical="center"/>
      <protection locked="0"/>
    </xf>
    <xf numFmtId="4" fontId="5" fillId="4" borderId="14" xfId="0" applyNumberFormat="1" applyFont="1" applyFill="1" applyBorder="1" applyAlignment="1" applyProtection="1">
      <alignment horizontal="right" vertical="center"/>
      <protection locked="0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49" fontId="5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49" fontId="7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4" xfId="0" applyNumberFormat="1" applyFont="1" applyFill="1" applyBorder="1" applyAlignment="1" applyProtection="1">
      <alignment vertical="center"/>
      <protection locked="0"/>
    </xf>
    <xf numFmtId="49" fontId="14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29" xfId="0" applyNumberFormat="1" applyFont="1" applyFill="1" applyBorder="1" applyAlignment="1" applyProtection="1">
      <alignment horizontal="left" vertical="center" wrapText="1"/>
      <protection locked="0"/>
    </xf>
    <xf numFmtId="0" fontId="1" fillId="0" borderId="4" xfId="0" applyNumberFormat="1" applyFont="1" applyFill="1" applyBorder="1" applyAlignment="1" applyProtection="1">
      <alignment horizontal="left" vertical="center"/>
      <protection locked="0"/>
    </xf>
    <xf numFmtId="0" fontId="1" fillId="0" borderId="9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3" fillId="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4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4" xfId="0" applyNumberFormat="1" applyFont="1" applyFill="1" applyBorder="1" applyAlignment="1" applyProtection="1">
      <alignment horizontal="left" vertical="center"/>
      <protection locked="0"/>
    </xf>
    <xf numFmtId="0" fontId="1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NumberFormat="1" applyFont="1" applyFill="1" applyBorder="1" applyAlignment="1" applyProtection="1">
      <alignment horizontal="left" vertical="center"/>
      <protection locked="0"/>
    </xf>
    <xf numFmtId="0" fontId="1" fillId="0" borderId="21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0" fontId="1" fillId="0" borderId="9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3" fillId="0" borderId="24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4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26" xfId="0" applyNumberFormat="1" applyFont="1" applyFill="1" applyBorder="1" applyAlignment="1" applyProtection="1">
      <alignment horizontal="left" vertical="center"/>
      <protection locked="0"/>
    </xf>
    <xf numFmtId="0" fontId="1" fillId="0" borderId="27" xfId="0" applyNumberFormat="1" applyFont="1" applyFill="1" applyBorder="1" applyAlignment="1" applyProtection="1">
      <alignment horizontal="left" vertical="center"/>
      <protection locked="0"/>
    </xf>
    <xf numFmtId="0" fontId="1" fillId="0" borderId="28" xfId="0" applyNumberFormat="1" applyFont="1" applyFill="1" applyBorder="1" applyAlignment="1" applyProtection="1">
      <alignment horizontal="left" vertical="center"/>
      <protection locked="0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21" xfId="0" applyNumberFormat="1" applyFont="1" applyFill="1" applyBorder="1" applyAlignment="1" applyProtection="1">
      <alignment horizontal="left" vertical="center"/>
    </xf>
    <xf numFmtId="49" fontId="2" fillId="0" borderId="3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1" fillId="0" borderId="29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18" xfId="0" applyNumberFormat="1" applyFont="1" applyFill="1" applyBorder="1" applyAlignment="1" applyProtection="1">
      <alignment horizontal="left" vertical="center"/>
    </xf>
    <xf numFmtId="0" fontId="1" fillId="0" borderId="26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8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18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0" fontId="1" fillId="0" borderId="21" xfId="0" applyNumberFormat="1" applyFont="1" applyFill="1" applyBorder="1" applyAlignment="1" applyProtection="1">
      <alignment horizontal="left" vertical="center" wrapText="1"/>
    </xf>
    <xf numFmtId="0" fontId="1" fillId="0" borderId="37" xfId="0" applyNumberFormat="1" applyFont="1" applyFill="1" applyBorder="1" applyAlignment="1" applyProtection="1">
      <alignment horizontal="left" vertical="center"/>
    </xf>
    <xf numFmtId="0" fontId="1" fillId="0" borderId="19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8" fillId="0" borderId="34" xfId="0" applyNumberFormat="1" applyFont="1" applyFill="1" applyBorder="1" applyAlignment="1" applyProtection="1">
      <alignment horizontal="center" vertical="center"/>
    </xf>
    <xf numFmtId="0" fontId="8" fillId="0" borderId="34" xfId="0" applyNumberFormat="1" applyFont="1" applyFill="1" applyBorder="1" applyAlignment="1" applyProtection="1">
      <alignment horizontal="center" vertical="center"/>
    </xf>
    <xf numFmtId="49" fontId="12" fillId="0" borderId="33" xfId="0" applyNumberFormat="1" applyFont="1" applyFill="1" applyBorder="1" applyAlignment="1" applyProtection="1">
      <alignment horizontal="left" vertical="center"/>
    </xf>
    <xf numFmtId="0" fontId="12" fillId="0" borderId="22" xfId="0" applyNumberFormat="1" applyFont="1" applyFill="1" applyBorder="1" applyAlignment="1" applyProtection="1">
      <alignment horizontal="left" vertical="center"/>
    </xf>
    <xf numFmtId="49" fontId="11" fillId="0" borderId="33" xfId="0" applyNumberFormat="1" applyFont="1" applyFill="1" applyBorder="1" applyAlignment="1" applyProtection="1">
      <alignment horizontal="left" vertical="center"/>
    </xf>
    <xf numFmtId="0" fontId="11" fillId="0" borderId="22" xfId="0" applyNumberFormat="1" applyFont="1" applyFill="1" applyBorder="1" applyAlignment="1" applyProtection="1">
      <alignment horizontal="left" vertical="center"/>
    </xf>
    <xf numFmtId="49" fontId="10" fillId="0" borderId="33" xfId="0" applyNumberFormat="1" applyFont="1" applyFill="1" applyBorder="1" applyAlignment="1" applyProtection="1">
      <alignment horizontal="left" vertical="center"/>
    </xf>
    <xf numFmtId="0" fontId="10" fillId="0" borderId="22" xfId="0" applyNumberFormat="1" applyFont="1" applyFill="1" applyBorder="1" applyAlignment="1" applyProtection="1">
      <alignment horizontal="left" vertical="center"/>
    </xf>
    <xf numFmtId="49" fontId="10" fillId="3" borderId="33" xfId="0" applyNumberFormat="1" applyFont="1" applyFill="1" applyBorder="1" applyAlignment="1" applyProtection="1">
      <alignment horizontal="left" vertical="center"/>
    </xf>
    <xf numFmtId="0" fontId="10" fillId="3" borderId="34" xfId="0" applyNumberFormat="1" applyFont="1" applyFill="1" applyBorder="1" applyAlignment="1" applyProtection="1">
      <alignment horizontal="left" vertical="center"/>
    </xf>
    <xf numFmtId="49" fontId="11" fillId="0" borderId="35" xfId="0" applyNumberFormat="1" applyFont="1" applyFill="1" applyBorder="1" applyAlignment="1" applyProtection="1">
      <alignment horizontal="left" vertical="center"/>
    </xf>
    <xf numFmtId="0" fontId="11" fillId="0" borderId="2" xfId="0" applyNumberFormat="1" applyFont="1" applyFill="1" applyBorder="1" applyAlignment="1" applyProtection="1">
      <alignment horizontal="left" vertical="center"/>
    </xf>
    <xf numFmtId="0" fontId="11" fillId="0" borderId="36" xfId="0" applyNumberFormat="1" applyFont="1" applyFill="1" applyBorder="1" applyAlignment="1" applyProtection="1">
      <alignment horizontal="left" vertical="center"/>
    </xf>
    <xf numFmtId="49" fontId="11" fillId="0" borderId="1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30" xfId="0" applyNumberFormat="1" applyFont="1" applyFill="1" applyBorder="1" applyAlignment="1" applyProtection="1">
      <alignment horizontal="left" vertical="center"/>
    </xf>
    <xf numFmtId="49" fontId="11" fillId="0" borderId="31" xfId="0" applyNumberFormat="1" applyFont="1" applyFill="1" applyBorder="1" applyAlignment="1" applyProtection="1">
      <alignment horizontal="left" vertical="center"/>
    </xf>
    <xf numFmtId="0" fontId="11" fillId="0" borderId="27" xfId="0" applyNumberFormat="1" applyFont="1" applyFill="1" applyBorder="1" applyAlignment="1" applyProtection="1">
      <alignment horizontal="left" vertical="center"/>
    </xf>
    <xf numFmtId="0" fontId="11" fillId="0" borderId="32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FFFFFF"/>
      <rgbColor rgb="00000080"/>
      <rgbColor rgb="00FFFF80"/>
      <rgbColor rgb="00800000"/>
      <rgbColor rgb="0080FFFF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1239" name="Picture 1">
          <a:extLst>
            <a:ext uri="{FF2B5EF4-FFF2-40B4-BE49-F238E27FC236}">
              <a16:creationId xmlns="" xmlns:a16="http://schemas.microsoft.com/office/drawing/2014/main" id="{86F4D9C1-4542-604A-B6A0-9483EA2892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2263" name="Picture 1">
          <a:extLst>
            <a:ext uri="{FF2B5EF4-FFF2-40B4-BE49-F238E27FC236}">
              <a16:creationId xmlns="" xmlns:a16="http://schemas.microsoft.com/office/drawing/2014/main" id="{46FC3DFD-E552-7540-8F21-ACF590C54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3287" name="Picture 1">
          <a:extLst>
            <a:ext uri="{FF2B5EF4-FFF2-40B4-BE49-F238E27FC236}">
              <a16:creationId xmlns="" xmlns:a16="http://schemas.microsoft.com/office/drawing/2014/main" id="{2D31439B-CBB4-A74D-9053-B8F5430AAB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140"/>
  <sheetViews>
    <sheetView tabSelected="1" zoomScale="90" zoomScaleNormal="90" workbookViewId="0">
      <pane ySplit="11" topLeftCell="A12" activePane="bottomLeft" state="frozenSplit"/>
      <selection pane="bottomLeft" activeCell="K138" sqref="K138"/>
    </sheetView>
  </sheetViews>
  <sheetFormatPr defaultColWidth="11.42578125" defaultRowHeight="12.75" x14ac:dyDescent="0.2"/>
  <cols>
    <col min="1" max="1" width="3.7109375" style="35" customWidth="1"/>
    <col min="2" max="2" width="7.42578125" style="35" customWidth="1"/>
    <col min="3" max="3" width="14.28515625" style="35" customWidth="1"/>
    <col min="4" max="4" width="167.42578125" style="35" customWidth="1"/>
    <col min="5" max="5" width="4.42578125" style="35" customWidth="1"/>
    <col min="6" max="6" width="12.85546875" style="35" customWidth="1"/>
    <col min="7" max="7" width="12" style="35" customWidth="1"/>
    <col min="8" max="10" width="14.28515625" style="35" customWidth="1"/>
    <col min="11" max="12" width="11.7109375" style="35" customWidth="1"/>
    <col min="13" max="13" width="14.85546875" style="35" customWidth="1"/>
    <col min="14" max="24" width="11.42578125" style="35"/>
    <col min="25" max="62" width="9.7109375" style="35" hidden="1" customWidth="1"/>
    <col min="63" max="16384" width="11.42578125" style="35"/>
  </cols>
  <sheetData>
    <row r="1" spans="1:62" ht="72.95" customHeight="1" x14ac:dyDescent="0.35">
      <c r="A1" s="67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62" x14ac:dyDescent="0.2">
      <c r="A2" s="69" t="s">
        <v>1</v>
      </c>
      <c r="B2" s="70"/>
      <c r="C2" s="73" t="s">
        <v>133</v>
      </c>
      <c r="D2" s="74"/>
      <c r="E2" s="76" t="s">
        <v>356</v>
      </c>
      <c r="F2" s="70"/>
      <c r="G2" s="76" t="s">
        <v>6</v>
      </c>
      <c r="H2" s="77" t="s">
        <v>366</v>
      </c>
      <c r="I2" s="77" t="s">
        <v>373</v>
      </c>
      <c r="J2" s="70"/>
      <c r="K2" s="70"/>
      <c r="L2" s="70"/>
      <c r="M2" s="78"/>
      <c r="N2" s="36"/>
    </row>
    <row r="3" spans="1:62" x14ac:dyDescent="0.2">
      <c r="A3" s="71"/>
      <c r="B3" s="72"/>
      <c r="C3" s="75"/>
      <c r="D3" s="75"/>
      <c r="E3" s="72"/>
      <c r="F3" s="72"/>
      <c r="G3" s="72"/>
      <c r="H3" s="72"/>
      <c r="I3" s="72"/>
      <c r="J3" s="72"/>
      <c r="K3" s="72"/>
      <c r="L3" s="72"/>
      <c r="M3" s="79"/>
      <c r="N3" s="36"/>
    </row>
    <row r="4" spans="1:62" x14ac:dyDescent="0.2">
      <c r="A4" s="81" t="s">
        <v>2</v>
      </c>
      <c r="B4" s="72"/>
      <c r="C4" s="82" t="s">
        <v>134</v>
      </c>
      <c r="D4" s="72"/>
      <c r="E4" s="80" t="s">
        <v>357</v>
      </c>
      <c r="F4" s="72"/>
      <c r="G4" s="80" t="s">
        <v>6</v>
      </c>
      <c r="H4" s="82" t="s">
        <v>367</v>
      </c>
      <c r="I4" s="82" t="s">
        <v>374</v>
      </c>
      <c r="J4" s="72"/>
      <c r="K4" s="72"/>
      <c r="L4" s="72"/>
      <c r="M4" s="79"/>
      <c r="N4" s="36"/>
    </row>
    <row r="5" spans="1:62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9"/>
      <c r="N5" s="36"/>
    </row>
    <row r="6" spans="1:62" x14ac:dyDescent="0.2">
      <c r="A6" s="81" t="s">
        <v>3</v>
      </c>
      <c r="B6" s="72"/>
      <c r="C6" s="82" t="s">
        <v>6</v>
      </c>
      <c r="D6" s="72"/>
      <c r="E6" s="80" t="s">
        <v>358</v>
      </c>
      <c r="F6" s="72"/>
      <c r="G6" s="80" t="s">
        <v>6</v>
      </c>
      <c r="H6" s="82" t="s">
        <v>368</v>
      </c>
      <c r="I6" s="80" t="s">
        <v>375</v>
      </c>
      <c r="J6" s="72"/>
      <c r="K6" s="72"/>
      <c r="L6" s="72"/>
      <c r="M6" s="79"/>
      <c r="N6" s="36"/>
    </row>
    <row r="7" spans="1:62" x14ac:dyDescent="0.2">
      <c r="A7" s="71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9"/>
      <c r="N7" s="36"/>
    </row>
    <row r="8" spans="1:62" x14ac:dyDescent="0.2">
      <c r="A8" s="81" t="s">
        <v>4</v>
      </c>
      <c r="B8" s="72"/>
      <c r="C8" s="82" t="s">
        <v>6</v>
      </c>
      <c r="D8" s="72"/>
      <c r="E8" s="80" t="s">
        <v>359</v>
      </c>
      <c r="F8" s="72"/>
      <c r="G8" s="80" t="s">
        <v>6</v>
      </c>
      <c r="H8" s="82" t="s">
        <v>369</v>
      </c>
      <c r="I8" s="80" t="s">
        <v>375</v>
      </c>
      <c r="J8" s="72"/>
      <c r="K8" s="72"/>
      <c r="L8" s="72"/>
      <c r="M8" s="79"/>
      <c r="N8" s="36"/>
    </row>
    <row r="9" spans="1:62" x14ac:dyDescent="0.2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  <c r="N9" s="36"/>
    </row>
    <row r="10" spans="1:62" x14ac:dyDescent="0.2">
      <c r="A10" s="37" t="s">
        <v>5</v>
      </c>
      <c r="B10" s="38" t="s">
        <v>131</v>
      </c>
      <c r="C10" s="38" t="s">
        <v>135</v>
      </c>
      <c r="D10" s="38" t="s">
        <v>255</v>
      </c>
      <c r="E10" s="38" t="s">
        <v>360</v>
      </c>
      <c r="F10" s="39" t="s">
        <v>363</v>
      </c>
      <c r="G10" s="40" t="s">
        <v>364</v>
      </c>
      <c r="H10" s="83" t="s">
        <v>370</v>
      </c>
      <c r="I10" s="84"/>
      <c r="J10" s="85"/>
      <c r="K10" s="83" t="s">
        <v>378</v>
      </c>
      <c r="L10" s="85"/>
      <c r="M10" s="41" t="s">
        <v>380</v>
      </c>
      <c r="N10" s="42"/>
    </row>
    <row r="11" spans="1:62" x14ac:dyDescent="0.2">
      <c r="A11" s="43" t="s">
        <v>6</v>
      </c>
      <c r="B11" s="44" t="s">
        <v>6</v>
      </c>
      <c r="C11" s="44" t="s">
        <v>6</v>
      </c>
      <c r="D11" s="45" t="s">
        <v>256</v>
      </c>
      <c r="E11" s="44" t="s">
        <v>6</v>
      </c>
      <c r="F11" s="44" t="s">
        <v>6</v>
      </c>
      <c r="G11" s="46" t="s">
        <v>365</v>
      </c>
      <c r="H11" s="47" t="s">
        <v>371</v>
      </c>
      <c r="I11" s="48" t="s">
        <v>376</v>
      </c>
      <c r="J11" s="49" t="s">
        <v>377</v>
      </c>
      <c r="K11" s="47" t="s">
        <v>379</v>
      </c>
      <c r="L11" s="49" t="s">
        <v>377</v>
      </c>
      <c r="M11" s="50" t="s">
        <v>381</v>
      </c>
      <c r="N11" s="42"/>
      <c r="Z11" s="51" t="s">
        <v>382</v>
      </c>
      <c r="AA11" s="51" t="s">
        <v>383</v>
      </c>
      <c r="AB11" s="51" t="s">
        <v>384</v>
      </c>
      <c r="AC11" s="51" t="s">
        <v>385</v>
      </c>
      <c r="AD11" s="51" t="s">
        <v>386</v>
      </c>
      <c r="AE11" s="51" t="s">
        <v>387</v>
      </c>
      <c r="AF11" s="51" t="s">
        <v>388</v>
      </c>
      <c r="AG11" s="51" t="s">
        <v>389</v>
      </c>
      <c r="AH11" s="51" t="s">
        <v>390</v>
      </c>
      <c r="BH11" s="51" t="s">
        <v>394</v>
      </c>
      <c r="BI11" s="51" t="s">
        <v>395</v>
      </c>
      <c r="BJ11" s="51" t="s">
        <v>396</v>
      </c>
    </row>
    <row r="12" spans="1:62" x14ac:dyDescent="0.2">
      <c r="A12" s="52"/>
      <c r="B12" s="53"/>
      <c r="C12" s="53" t="s">
        <v>136</v>
      </c>
      <c r="D12" s="53" t="s">
        <v>257</v>
      </c>
      <c r="E12" s="52" t="s">
        <v>6</v>
      </c>
      <c r="F12" s="52" t="s">
        <v>6</v>
      </c>
      <c r="G12" s="52" t="s">
        <v>6</v>
      </c>
      <c r="H12" s="54">
        <f>SUM(H13:H137)</f>
        <v>0</v>
      </c>
      <c r="I12" s="54">
        <f>SUM(I13:I137)</f>
        <v>0</v>
      </c>
      <c r="J12" s="54">
        <f>SUM(J13:J137)</f>
        <v>0</v>
      </c>
      <c r="K12" s="55"/>
      <c r="L12" s="54">
        <f>SUM(L13:L132)</f>
        <v>0</v>
      </c>
      <c r="M12" s="55"/>
      <c r="AI12" s="51"/>
      <c r="AS12" s="56">
        <f>SUM(AJ13:AJ132)</f>
        <v>0</v>
      </c>
      <c r="AT12" s="56">
        <f>SUM(AK13:AK132)</f>
        <v>0</v>
      </c>
      <c r="AU12" s="56">
        <f>SUM(AL13:AL132)</f>
        <v>0</v>
      </c>
    </row>
    <row r="13" spans="1:62" x14ac:dyDescent="0.2">
      <c r="A13" s="32" t="s">
        <v>7</v>
      </c>
      <c r="B13" s="32" t="s">
        <v>132</v>
      </c>
      <c r="C13" s="32" t="s">
        <v>137</v>
      </c>
      <c r="D13" s="32" t="s">
        <v>258</v>
      </c>
      <c r="E13" s="32" t="s">
        <v>361</v>
      </c>
      <c r="F13" s="33">
        <v>135</v>
      </c>
      <c r="G13" s="58">
        <v>0</v>
      </c>
      <c r="H13" s="33">
        <f>F13*G13</f>
        <v>0</v>
      </c>
      <c r="I13" s="33">
        <f t="shared" ref="I13:I76" si="0">F13*AP13</f>
        <v>0</v>
      </c>
      <c r="J13" s="33">
        <f>H13+I13</f>
        <v>0</v>
      </c>
      <c r="K13" s="57">
        <v>0</v>
      </c>
      <c r="L13" s="33">
        <f t="shared" ref="L13:L40" si="1">F13*K13</f>
        <v>0</v>
      </c>
      <c r="M13" s="34" t="s">
        <v>484</v>
      </c>
      <c r="Z13" s="59">
        <f t="shared" ref="Z13:Z40" si="2">IF(AQ13="5",BJ13,0)</f>
        <v>0</v>
      </c>
      <c r="AB13" s="59">
        <f t="shared" ref="AB13:AB40" si="3">IF(AQ13="1",BH13,0)</f>
        <v>0</v>
      </c>
      <c r="AC13" s="59">
        <f t="shared" ref="AC13:AC40" si="4">IF(AQ13="1",BI13,0)</f>
        <v>0</v>
      </c>
      <c r="AD13" s="59">
        <f t="shared" ref="AD13:AD40" si="5">IF(AQ13="7",BH13,0)</f>
        <v>0</v>
      </c>
      <c r="AE13" s="59">
        <f t="shared" ref="AE13:AE40" si="6">IF(AQ13="7",BI13,0)</f>
        <v>0</v>
      </c>
      <c r="AF13" s="59">
        <f t="shared" ref="AF13:AF40" si="7">IF(AQ13="2",BH13,0)</f>
        <v>0</v>
      </c>
      <c r="AG13" s="59">
        <f t="shared" ref="AG13:AG40" si="8">IF(AQ13="2",BI13,0)</f>
        <v>0</v>
      </c>
      <c r="AH13" s="59">
        <f t="shared" ref="AH13:AH40" si="9">IF(AQ13="0",BJ13,0)</f>
        <v>0</v>
      </c>
      <c r="AI13" s="51" t="s">
        <v>132</v>
      </c>
      <c r="AJ13" s="60">
        <f t="shared" ref="AJ13:AJ40" si="10">IF(AN13=0,J13,0)</f>
        <v>0</v>
      </c>
      <c r="AK13" s="60">
        <f t="shared" ref="AK13:AK40" si="11">IF(AN13=15,J13,0)</f>
        <v>0</v>
      </c>
      <c r="AL13" s="60">
        <f t="shared" ref="AL13:AL40" si="12">IF(AN13=21,J13,0)</f>
        <v>0</v>
      </c>
      <c r="AN13" s="59">
        <v>21</v>
      </c>
      <c r="AO13" s="59">
        <f t="shared" ref="AO13:AO40" si="13">G13*0.9</f>
        <v>0</v>
      </c>
      <c r="AP13" s="59">
        <f t="shared" ref="AP13:AP40" si="14">G13*(1-0.9)</f>
        <v>0</v>
      </c>
      <c r="AQ13" s="61" t="s">
        <v>7</v>
      </c>
      <c r="AV13" s="59">
        <f t="shared" ref="AV13:AV40" si="15">AW13+AX13</f>
        <v>0</v>
      </c>
      <c r="AW13" s="59">
        <f t="shared" ref="AW13:AW40" si="16">F13*AO13</f>
        <v>0</v>
      </c>
      <c r="AX13" s="59">
        <f t="shared" ref="AX13:AX40" si="17">F13*AP13</f>
        <v>0</v>
      </c>
      <c r="AY13" s="62" t="s">
        <v>391</v>
      </c>
      <c r="AZ13" s="62" t="s">
        <v>392</v>
      </c>
      <c r="BA13" s="51" t="s">
        <v>393</v>
      </c>
      <c r="BC13" s="59">
        <f t="shared" ref="BC13:BC40" si="18">AW13+AX13</f>
        <v>0</v>
      </c>
      <c r="BD13" s="59">
        <f t="shared" ref="BD13:BD40" si="19">G13/(100-BE13)*100</f>
        <v>0</v>
      </c>
      <c r="BE13" s="59">
        <v>0</v>
      </c>
      <c r="BF13" s="59">
        <f t="shared" ref="BF13:BF40" si="20">L13</f>
        <v>0</v>
      </c>
      <c r="BH13" s="60">
        <f t="shared" ref="BH13:BH40" si="21">F13*AO13</f>
        <v>0</v>
      </c>
      <c r="BI13" s="60">
        <f t="shared" ref="BI13:BI40" si="22">F13*AP13</f>
        <v>0</v>
      </c>
      <c r="BJ13" s="60">
        <f t="shared" ref="BJ13:BJ40" si="23">F13*G13</f>
        <v>0</v>
      </c>
    </row>
    <row r="14" spans="1:62" x14ac:dyDescent="0.2">
      <c r="A14" s="32" t="s">
        <v>8</v>
      </c>
      <c r="B14" s="32" t="s">
        <v>132</v>
      </c>
      <c r="C14" s="32" t="s">
        <v>138</v>
      </c>
      <c r="D14" s="32" t="s">
        <v>259</v>
      </c>
      <c r="E14" s="32" t="s">
        <v>361</v>
      </c>
      <c r="F14" s="33">
        <v>141</v>
      </c>
      <c r="G14" s="58">
        <v>0</v>
      </c>
      <c r="H14" s="33">
        <f t="shared" ref="H14:H77" si="24">F14*G14</f>
        <v>0</v>
      </c>
      <c r="I14" s="33">
        <f t="shared" si="0"/>
        <v>0</v>
      </c>
      <c r="J14" s="33">
        <f t="shared" ref="J14:J77" si="25">H14+I14</f>
        <v>0</v>
      </c>
      <c r="K14" s="57">
        <v>0</v>
      </c>
      <c r="L14" s="33">
        <f t="shared" si="1"/>
        <v>0</v>
      </c>
      <c r="M14" s="34" t="s">
        <v>484</v>
      </c>
      <c r="Z14" s="59">
        <f t="shared" si="2"/>
        <v>0</v>
      </c>
      <c r="AB14" s="59">
        <f t="shared" si="3"/>
        <v>0</v>
      </c>
      <c r="AC14" s="59">
        <f t="shared" si="4"/>
        <v>0</v>
      </c>
      <c r="AD14" s="59">
        <f t="shared" si="5"/>
        <v>0</v>
      </c>
      <c r="AE14" s="59">
        <f t="shared" si="6"/>
        <v>0</v>
      </c>
      <c r="AF14" s="59">
        <f t="shared" si="7"/>
        <v>0</v>
      </c>
      <c r="AG14" s="59">
        <f t="shared" si="8"/>
        <v>0</v>
      </c>
      <c r="AH14" s="59">
        <f t="shared" si="9"/>
        <v>0</v>
      </c>
      <c r="AI14" s="51" t="s">
        <v>132</v>
      </c>
      <c r="AJ14" s="60">
        <f t="shared" si="10"/>
        <v>0</v>
      </c>
      <c r="AK14" s="60">
        <f t="shared" si="11"/>
        <v>0</v>
      </c>
      <c r="AL14" s="60">
        <f t="shared" si="12"/>
        <v>0</v>
      </c>
      <c r="AN14" s="59">
        <v>21</v>
      </c>
      <c r="AO14" s="59">
        <f t="shared" si="13"/>
        <v>0</v>
      </c>
      <c r="AP14" s="59">
        <f t="shared" si="14"/>
        <v>0</v>
      </c>
      <c r="AQ14" s="61" t="s">
        <v>7</v>
      </c>
      <c r="AV14" s="59">
        <f t="shared" si="15"/>
        <v>0</v>
      </c>
      <c r="AW14" s="59">
        <f t="shared" si="16"/>
        <v>0</v>
      </c>
      <c r="AX14" s="59">
        <f t="shared" si="17"/>
        <v>0</v>
      </c>
      <c r="AY14" s="62" t="s">
        <v>391</v>
      </c>
      <c r="AZ14" s="62" t="s">
        <v>392</v>
      </c>
      <c r="BA14" s="51" t="s">
        <v>393</v>
      </c>
      <c r="BC14" s="59">
        <f t="shared" si="18"/>
        <v>0</v>
      </c>
      <c r="BD14" s="59">
        <f t="shared" si="19"/>
        <v>0</v>
      </c>
      <c r="BE14" s="59">
        <v>0</v>
      </c>
      <c r="BF14" s="59">
        <f t="shared" si="20"/>
        <v>0</v>
      </c>
      <c r="BH14" s="60">
        <f t="shared" si="21"/>
        <v>0</v>
      </c>
      <c r="BI14" s="60">
        <f t="shared" si="22"/>
        <v>0</v>
      </c>
      <c r="BJ14" s="60">
        <f t="shared" si="23"/>
        <v>0</v>
      </c>
    </row>
    <row r="15" spans="1:62" x14ac:dyDescent="0.2">
      <c r="A15" s="32" t="s">
        <v>9</v>
      </c>
      <c r="B15" s="32" t="s">
        <v>132</v>
      </c>
      <c r="C15" s="32" t="s">
        <v>139</v>
      </c>
      <c r="D15" s="32" t="s">
        <v>260</v>
      </c>
      <c r="E15" s="32" t="s">
        <v>361</v>
      </c>
      <c r="F15" s="33">
        <v>30</v>
      </c>
      <c r="G15" s="58">
        <v>0</v>
      </c>
      <c r="H15" s="33">
        <f t="shared" si="24"/>
        <v>0</v>
      </c>
      <c r="I15" s="33">
        <f t="shared" si="0"/>
        <v>0</v>
      </c>
      <c r="J15" s="33">
        <f t="shared" si="25"/>
        <v>0</v>
      </c>
      <c r="K15" s="57">
        <v>0</v>
      </c>
      <c r="L15" s="33">
        <f t="shared" si="1"/>
        <v>0</v>
      </c>
      <c r="M15" s="34" t="s">
        <v>484</v>
      </c>
      <c r="Z15" s="59">
        <f t="shared" si="2"/>
        <v>0</v>
      </c>
      <c r="AB15" s="59">
        <f t="shared" si="3"/>
        <v>0</v>
      </c>
      <c r="AC15" s="59">
        <f t="shared" si="4"/>
        <v>0</v>
      </c>
      <c r="AD15" s="59">
        <f t="shared" si="5"/>
        <v>0</v>
      </c>
      <c r="AE15" s="59">
        <f t="shared" si="6"/>
        <v>0</v>
      </c>
      <c r="AF15" s="59">
        <f t="shared" si="7"/>
        <v>0</v>
      </c>
      <c r="AG15" s="59">
        <f t="shared" si="8"/>
        <v>0</v>
      </c>
      <c r="AH15" s="59">
        <f t="shared" si="9"/>
        <v>0</v>
      </c>
      <c r="AI15" s="51" t="s">
        <v>132</v>
      </c>
      <c r="AJ15" s="60">
        <f t="shared" si="10"/>
        <v>0</v>
      </c>
      <c r="AK15" s="60">
        <f t="shared" si="11"/>
        <v>0</v>
      </c>
      <c r="AL15" s="60">
        <f t="shared" si="12"/>
        <v>0</v>
      </c>
      <c r="AN15" s="59">
        <v>21</v>
      </c>
      <c r="AO15" s="59">
        <f t="shared" si="13"/>
        <v>0</v>
      </c>
      <c r="AP15" s="59">
        <f t="shared" si="14"/>
        <v>0</v>
      </c>
      <c r="AQ15" s="61" t="s">
        <v>7</v>
      </c>
      <c r="AV15" s="59">
        <f t="shared" si="15"/>
        <v>0</v>
      </c>
      <c r="AW15" s="59">
        <f t="shared" si="16"/>
        <v>0</v>
      </c>
      <c r="AX15" s="59">
        <f t="shared" si="17"/>
        <v>0</v>
      </c>
      <c r="AY15" s="62" t="s">
        <v>391</v>
      </c>
      <c r="AZ15" s="62" t="s">
        <v>392</v>
      </c>
      <c r="BA15" s="51" t="s">
        <v>393</v>
      </c>
      <c r="BC15" s="59">
        <f t="shared" si="18"/>
        <v>0</v>
      </c>
      <c r="BD15" s="59">
        <f t="shared" si="19"/>
        <v>0</v>
      </c>
      <c r="BE15" s="59">
        <v>0</v>
      </c>
      <c r="BF15" s="59">
        <f t="shared" si="20"/>
        <v>0</v>
      </c>
      <c r="BH15" s="60">
        <f t="shared" si="21"/>
        <v>0</v>
      </c>
      <c r="BI15" s="60">
        <f t="shared" si="22"/>
        <v>0</v>
      </c>
      <c r="BJ15" s="60">
        <f t="shared" si="23"/>
        <v>0</v>
      </c>
    </row>
    <row r="16" spans="1:62" x14ac:dyDescent="0.2">
      <c r="A16" s="32" t="s">
        <v>10</v>
      </c>
      <c r="B16" s="32" t="s">
        <v>132</v>
      </c>
      <c r="C16" s="32" t="s">
        <v>140</v>
      </c>
      <c r="D16" s="32" t="s">
        <v>261</v>
      </c>
      <c r="E16" s="32" t="s">
        <v>361</v>
      </c>
      <c r="F16" s="33">
        <v>29</v>
      </c>
      <c r="G16" s="58">
        <v>0</v>
      </c>
      <c r="H16" s="33">
        <f t="shared" si="24"/>
        <v>0</v>
      </c>
      <c r="I16" s="33">
        <f t="shared" si="0"/>
        <v>0</v>
      </c>
      <c r="J16" s="33">
        <f t="shared" si="25"/>
        <v>0</v>
      </c>
      <c r="K16" s="57">
        <v>0</v>
      </c>
      <c r="L16" s="33">
        <f t="shared" si="1"/>
        <v>0</v>
      </c>
      <c r="M16" s="34" t="s">
        <v>484</v>
      </c>
      <c r="Z16" s="59">
        <f t="shared" si="2"/>
        <v>0</v>
      </c>
      <c r="AB16" s="59">
        <f t="shared" si="3"/>
        <v>0</v>
      </c>
      <c r="AC16" s="59">
        <f t="shared" si="4"/>
        <v>0</v>
      </c>
      <c r="AD16" s="59">
        <f t="shared" si="5"/>
        <v>0</v>
      </c>
      <c r="AE16" s="59">
        <f t="shared" si="6"/>
        <v>0</v>
      </c>
      <c r="AF16" s="59">
        <f t="shared" si="7"/>
        <v>0</v>
      </c>
      <c r="AG16" s="59">
        <f t="shared" si="8"/>
        <v>0</v>
      </c>
      <c r="AH16" s="59">
        <f t="shared" si="9"/>
        <v>0</v>
      </c>
      <c r="AI16" s="51" t="s">
        <v>132</v>
      </c>
      <c r="AJ16" s="60">
        <f t="shared" si="10"/>
        <v>0</v>
      </c>
      <c r="AK16" s="60">
        <f t="shared" si="11"/>
        <v>0</v>
      </c>
      <c r="AL16" s="60">
        <f t="shared" si="12"/>
        <v>0</v>
      </c>
      <c r="AN16" s="59">
        <v>21</v>
      </c>
      <c r="AO16" s="59">
        <f t="shared" si="13"/>
        <v>0</v>
      </c>
      <c r="AP16" s="59">
        <f t="shared" si="14"/>
        <v>0</v>
      </c>
      <c r="AQ16" s="61" t="s">
        <v>7</v>
      </c>
      <c r="AV16" s="59">
        <f t="shared" si="15"/>
        <v>0</v>
      </c>
      <c r="AW16" s="59">
        <f t="shared" si="16"/>
        <v>0</v>
      </c>
      <c r="AX16" s="59">
        <f t="shared" si="17"/>
        <v>0</v>
      </c>
      <c r="AY16" s="62" t="s">
        <v>391</v>
      </c>
      <c r="AZ16" s="62" t="s">
        <v>392</v>
      </c>
      <c r="BA16" s="51" t="s">
        <v>393</v>
      </c>
      <c r="BC16" s="59">
        <f t="shared" si="18"/>
        <v>0</v>
      </c>
      <c r="BD16" s="59">
        <f t="shared" si="19"/>
        <v>0</v>
      </c>
      <c r="BE16" s="59">
        <v>0</v>
      </c>
      <c r="BF16" s="59">
        <f t="shared" si="20"/>
        <v>0</v>
      </c>
      <c r="BH16" s="60">
        <f t="shared" si="21"/>
        <v>0</v>
      </c>
      <c r="BI16" s="60">
        <f t="shared" si="22"/>
        <v>0</v>
      </c>
      <c r="BJ16" s="60">
        <f t="shared" si="23"/>
        <v>0</v>
      </c>
    </row>
    <row r="17" spans="1:62" x14ac:dyDescent="0.2">
      <c r="A17" s="32" t="s">
        <v>11</v>
      </c>
      <c r="B17" s="32" t="s">
        <v>132</v>
      </c>
      <c r="C17" s="32" t="s">
        <v>141</v>
      </c>
      <c r="D17" s="32" t="s">
        <v>262</v>
      </c>
      <c r="E17" s="32" t="s">
        <v>361</v>
      </c>
      <c r="F17" s="33">
        <v>22</v>
      </c>
      <c r="G17" s="58">
        <v>0</v>
      </c>
      <c r="H17" s="33">
        <f t="shared" si="24"/>
        <v>0</v>
      </c>
      <c r="I17" s="33">
        <f t="shared" si="0"/>
        <v>0</v>
      </c>
      <c r="J17" s="33">
        <f t="shared" si="25"/>
        <v>0</v>
      </c>
      <c r="K17" s="57">
        <v>0</v>
      </c>
      <c r="L17" s="33">
        <f t="shared" si="1"/>
        <v>0</v>
      </c>
      <c r="M17" s="34" t="s">
        <v>484</v>
      </c>
      <c r="Z17" s="59">
        <f t="shared" si="2"/>
        <v>0</v>
      </c>
      <c r="AB17" s="59">
        <f t="shared" si="3"/>
        <v>0</v>
      </c>
      <c r="AC17" s="59">
        <f t="shared" si="4"/>
        <v>0</v>
      </c>
      <c r="AD17" s="59">
        <f t="shared" si="5"/>
        <v>0</v>
      </c>
      <c r="AE17" s="59">
        <f t="shared" si="6"/>
        <v>0</v>
      </c>
      <c r="AF17" s="59">
        <f t="shared" si="7"/>
        <v>0</v>
      </c>
      <c r="AG17" s="59">
        <f t="shared" si="8"/>
        <v>0</v>
      </c>
      <c r="AH17" s="59">
        <f t="shared" si="9"/>
        <v>0</v>
      </c>
      <c r="AI17" s="51" t="s">
        <v>132</v>
      </c>
      <c r="AJ17" s="60">
        <f t="shared" si="10"/>
        <v>0</v>
      </c>
      <c r="AK17" s="60">
        <f t="shared" si="11"/>
        <v>0</v>
      </c>
      <c r="AL17" s="60">
        <f t="shared" si="12"/>
        <v>0</v>
      </c>
      <c r="AN17" s="59">
        <v>21</v>
      </c>
      <c r="AO17" s="59">
        <f t="shared" si="13"/>
        <v>0</v>
      </c>
      <c r="AP17" s="59">
        <f t="shared" si="14"/>
        <v>0</v>
      </c>
      <c r="AQ17" s="61" t="s">
        <v>7</v>
      </c>
      <c r="AV17" s="59">
        <f t="shared" si="15"/>
        <v>0</v>
      </c>
      <c r="AW17" s="59">
        <f t="shared" si="16"/>
        <v>0</v>
      </c>
      <c r="AX17" s="59">
        <f t="shared" si="17"/>
        <v>0</v>
      </c>
      <c r="AY17" s="62" t="s">
        <v>391</v>
      </c>
      <c r="AZ17" s="62" t="s">
        <v>392</v>
      </c>
      <c r="BA17" s="51" t="s">
        <v>393</v>
      </c>
      <c r="BC17" s="59">
        <f t="shared" si="18"/>
        <v>0</v>
      </c>
      <c r="BD17" s="59">
        <f t="shared" si="19"/>
        <v>0</v>
      </c>
      <c r="BE17" s="59">
        <v>0</v>
      </c>
      <c r="BF17" s="59">
        <f t="shared" si="20"/>
        <v>0</v>
      </c>
      <c r="BH17" s="60">
        <f t="shared" si="21"/>
        <v>0</v>
      </c>
      <c r="BI17" s="60">
        <f t="shared" si="22"/>
        <v>0</v>
      </c>
      <c r="BJ17" s="60">
        <f t="shared" si="23"/>
        <v>0</v>
      </c>
    </row>
    <row r="18" spans="1:62" x14ac:dyDescent="0.2">
      <c r="A18" s="32" t="s">
        <v>12</v>
      </c>
      <c r="B18" s="32" t="s">
        <v>132</v>
      </c>
      <c r="C18" s="32" t="s">
        <v>142</v>
      </c>
      <c r="D18" s="32" t="s">
        <v>263</v>
      </c>
      <c r="E18" s="32" t="s">
        <v>361</v>
      </c>
      <c r="F18" s="33">
        <v>24</v>
      </c>
      <c r="G18" s="58">
        <v>0</v>
      </c>
      <c r="H18" s="33">
        <f t="shared" si="24"/>
        <v>0</v>
      </c>
      <c r="I18" s="33">
        <f t="shared" si="0"/>
        <v>0</v>
      </c>
      <c r="J18" s="33">
        <f t="shared" si="25"/>
        <v>0</v>
      </c>
      <c r="K18" s="57">
        <v>0</v>
      </c>
      <c r="L18" s="33">
        <f t="shared" si="1"/>
        <v>0</v>
      </c>
      <c r="M18" s="34" t="s">
        <v>484</v>
      </c>
      <c r="Z18" s="59">
        <f t="shared" si="2"/>
        <v>0</v>
      </c>
      <c r="AB18" s="59">
        <f t="shared" si="3"/>
        <v>0</v>
      </c>
      <c r="AC18" s="59">
        <f t="shared" si="4"/>
        <v>0</v>
      </c>
      <c r="AD18" s="59">
        <f t="shared" si="5"/>
        <v>0</v>
      </c>
      <c r="AE18" s="59">
        <f t="shared" si="6"/>
        <v>0</v>
      </c>
      <c r="AF18" s="59">
        <f t="shared" si="7"/>
        <v>0</v>
      </c>
      <c r="AG18" s="59">
        <f t="shared" si="8"/>
        <v>0</v>
      </c>
      <c r="AH18" s="59">
        <f t="shared" si="9"/>
        <v>0</v>
      </c>
      <c r="AI18" s="51" t="s">
        <v>132</v>
      </c>
      <c r="AJ18" s="60">
        <f t="shared" si="10"/>
        <v>0</v>
      </c>
      <c r="AK18" s="60">
        <f t="shared" si="11"/>
        <v>0</v>
      </c>
      <c r="AL18" s="60">
        <f t="shared" si="12"/>
        <v>0</v>
      </c>
      <c r="AN18" s="59">
        <v>21</v>
      </c>
      <c r="AO18" s="59">
        <f t="shared" si="13"/>
        <v>0</v>
      </c>
      <c r="AP18" s="59">
        <f t="shared" si="14"/>
        <v>0</v>
      </c>
      <c r="AQ18" s="61" t="s">
        <v>7</v>
      </c>
      <c r="AV18" s="59">
        <f t="shared" si="15"/>
        <v>0</v>
      </c>
      <c r="AW18" s="59">
        <f t="shared" si="16"/>
        <v>0</v>
      </c>
      <c r="AX18" s="59">
        <f t="shared" si="17"/>
        <v>0</v>
      </c>
      <c r="AY18" s="62" t="s">
        <v>391</v>
      </c>
      <c r="AZ18" s="62" t="s">
        <v>392</v>
      </c>
      <c r="BA18" s="51" t="s">
        <v>393</v>
      </c>
      <c r="BC18" s="59">
        <f t="shared" si="18"/>
        <v>0</v>
      </c>
      <c r="BD18" s="59">
        <f t="shared" si="19"/>
        <v>0</v>
      </c>
      <c r="BE18" s="59">
        <v>0</v>
      </c>
      <c r="BF18" s="59">
        <f t="shared" si="20"/>
        <v>0</v>
      </c>
      <c r="BH18" s="60">
        <f t="shared" si="21"/>
        <v>0</v>
      </c>
      <c r="BI18" s="60">
        <f t="shared" si="22"/>
        <v>0</v>
      </c>
      <c r="BJ18" s="60">
        <f t="shared" si="23"/>
        <v>0</v>
      </c>
    </row>
    <row r="19" spans="1:62" x14ac:dyDescent="0.2">
      <c r="A19" s="32" t="s">
        <v>13</v>
      </c>
      <c r="B19" s="32" t="s">
        <v>132</v>
      </c>
      <c r="C19" s="32" t="s">
        <v>143</v>
      </c>
      <c r="D19" s="32" t="s">
        <v>264</v>
      </c>
      <c r="E19" s="32" t="s">
        <v>361</v>
      </c>
      <c r="F19" s="33">
        <v>40</v>
      </c>
      <c r="G19" s="58">
        <v>0</v>
      </c>
      <c r="H19" s="33">
        <f t="shared" si="24"/>
        <v>0</v>
      </c>
      <c r="I19" s="33">
        <f t="shared" si="0"/>
        <v>0</v>
      </c>
      <c r="J19" s="33">
        <f t="shared" si="25"/>
        <v>0</v>
      </c>
      <c r="K19" s="57">
        <v>0</v>
      </c>
      <c r="L19" s="33">
        <f t="shared" si="1"/>
        <v>0</v>
      </c>
      <c r="M19" s="34" t="s">
        <v>484</v>
      </c>
      <c r="Z19" s="59">
        <f t="shared" si="2"/>
        <v>0</v>
      </c>
      <c r="AB19" s="59">
        <f t="shared" si="3"/>
        <v>0</v>
      </c>
      <c r="AC19" s="59">
        <f t="shared" si="4"/>
        <v>0</v>
      </c>
      <c r="AD19" s="59">
        <f t="shared" si="5"/>
        <v>0</v>
      </c>
      <c r="AE19" s="59">
        <f t="shared" si="6"/>
        <v>0</v>
      </c>
      <c r="AF19" s="59">
        <f t="shared" si="7"/>
        <v>0</v>
      </c>
      <c r="AG19" s="59">
        <f t="shared" si="8"/>
        <v>0</v>
      </c>
      <c r="AH19" s="59">
        <f t="shared" si="9"/>
        <v>0</v>
      </c>
      <c r="AI19" s="51" t="s">
        <v>132</v>
      </c>
      <c r="AJ19" s="60">
        <f t="shared" si="10"/>
        <v>0</v>
      </c>
      <c r="AK19" s="60">
        <f t="shared" si="11"/>
        <v>0</v>
      </c>
      <c r="AL19" s="60">
        <f t="shared" si="12"/>
        <v>0</v>
      </c>
      <c r="AN19" s="59">
        <v>21</v>
      </c>
      <c r="AO19" s="59">
        <f t="shared" si="13"/>
        <v>0</v>
      </c>
      <c r="AP19" s="59">
        <f t="shared" si="14"/>
        <v>0</v>
      </c>
      <c r="AQ19" s="61" t="s">
        <v>7</v>
      </c>
      <c r="AV19" s="59">
        <f t="shared" si="15"/>
        <v>0</v>
      </c>
      <c r="AW19" s="59">
        <f t="shared" si="16"/>
        <v>0</v>
      </c>
      <c r="AX19" s="59">
        <f t="shared" si="17"/>
        <v>0</v>
      </c>
      <c r="AY19" s="62" t="s">
        <v>391</v>
      </c>
      <c r="AZ19" s="62" t="s">
        <v>392</v>
      </c>
      <c r="BA19" s="51" t="s">
        <v>393</v>
      </c>
      <c r="BC19" s="59">
        <f t="shared" si="18"/>
        <v>0</v>
      </c>
      <c r="BD19" s="59">
        <f t="shared" si="19"/>
        <v>0</v>
      </c>
      <c r="BE19" s="59">
        <v>0</v>
      </c>
      <c r="BF19" s="59">
        <f t="shared" si="20"/>
        <v>0</v>
      </c>
      <c r="BH19" s="60">
        <f t="shared" si="21"/>
        <v>0</v>
      </c>
      <c r="BI19" s="60">
        <f t="shared" si="22"/>
        <v>0</v>
      </c>
      <c r="BJ19" s="60">
        <f t="shared" si="23"/>
        <v>0</v>
      </c>
    </row>
    <row r="20" spans="1:62" x14ac:dyDescent="0.2">
      <c r="A20" s="32" t="s">
        <v>14</v>
      </c>
      <c r="B20" s="32" t="s">
        <v>132</v>
      </c>
      <c r="C20" s="32" t="s">
        <v>144</v>
      </c>
      <c r="D20" s="32" t="s">
        <v>265</v>
      </c>
      <c r="E20" s="32" t="s">
        <v>361</v>
      </c>
      <c r="F20" s="33">
        <v>12</v>
      </c>
      <c r="G20" s="58">
        <v>0</v>
      </c>
      <c r="H20" s="33">
        <f t="shared" si="24"/>
        <v>0</v>
      </c>
      <c r="I20" s="33">
        <f t="shared" si="0"/>
        <v>0</v>
      </c>
      <c r="J20" s="33">
        <f t="shared" si="25"/>
        <v>0</v>
      </c>
      <c r="K20" s="57">
        <v>0</v>
      </c>
      <c r="L20" s="33">
        <f t="shared" si="1"/>
        <v>0</v>
      </c>
      <c r="M20" s="34" t="s">
        <v>484</v>
      </c>
      <c r="Z20" s="59">
        <f t="shared" si="2"/>
        <v>0</v>
      </c>
      <c r="AB20" s="59">
        <f t="shared" si="3"/>
        <v>0</v>
      </c>
      <c r="AC20" s="59">
        <f t="shared" si="4"/>
        <v>0</v>
      </c>
      <c r="AD20" s="59">
        <f t="shared" si="5"/>
        <v>0</v>
      </c>
      <c r="AE20" s="59">
        <f t="shared" si="6"/>
        <v>0</v>
      </c>
      <c r="AF20" s="59">
        <f t="shared" si="7"/>
        <v>0</v>
      </c>
      <c r="AG20" s="59">
        <f t="shared" si="8"/>
        <v>0</v>
      </c>
      <c r="AH20" s="59">
        <f t="shared" si="9"/>
        <v>0</v>
      </c>
      <c r="AI20" s="51" t="s">
        <v>132</v>
      </c>
      <c r="AJ20" s="60">
        <f t="shared" si="10"/>
        <v>0</v>
      </c>
      <c r="AK20" s="60">
        <f t="shared" si="11"/>
        <v>0</v>
      </c>
      <c r="AL20" s="60">
        <f t="shared" si="12"/>
        <v>0</v>
      </c>
      <c r="AN20" s="59">
        <v>21</v>
      </c>
      <c r="AO20" s="59">
        <f t="shared" si="13"/>
        <v>0</v>
      </c>
      <c r="AP20" s="59">
        <f t="shared" si="14"/>
        <v>0</v>
      </c>
      <c r="AQ20" s="61" t="s">
        <v>7</v>
      </c>
      <c r="AV20" s="59">
        <f t="shared" si="15"/>
        <v>0</v>
      </c>
      <c r="AW20" s="59">
        <f t="shared" si="16"/>
        <v>0</v>
      </c>
      <c r="AX20" s="59">
        <f t="shared" si="17"/>
        <v>0</v>
      </c>
      <c r="AY20" s="62" t="s">
        <v>391</v>
      </c>
      <c r="AZ20" s="62" t="s">
        <v>392</v>
      </c>
      <c r="BA20" s="51" t="s">
        <v>393</v>
      </c>
      <c r="BC20" s="59">
        <f t="shared" si="18"/>
        <v>0</v>
      </c>
      <c r="BD20" s="59">
        <f t="shared" si="19"/>
        <v>0</v>
      </c>
      <c r="BE20" s="59">
        <v>0</v>
      </c>
      <c r="BF20" s="59">
        <f t="shared" si="20"/>
        <v>0</v>
      </c>
      <c r="BH20" s="60">
        <f t="shared" si="21"/>
        <v>0</v>
      </c>
      <c r="BI20" s="60">
        <f t="shared" si="22"/>
        <v>0</v>
      </c>
      <c r="BJ20" s="60">
        <f t="shared" si="23"/>
        <v>0</v>
      </c>
    </row>
    <row r="21" spans="1:62" x14ac:dyDescent="0.2">
      <c r="A21" s="32" t="s">
        <v>15</v>
      </c>
      <c r="B21" s="32" t="s">
        <v>132</v>
      </c>
      <c r="C21" s="32" t="s">
        <v>145</v>
      </c>
      <c r="D21" s="32" t="s">
        <v>266</v>
      </c>
      <c r="E21" s="32" t="s">
        <v>361</v>
      </c>
      <c r="F21" s="33">
        <v>12</v>
      </c>
      <c r="G21" s="58">
        <v>0</v>
      </c>
      <c r="H21" s="33">
        <f t="shared" si="24"/>
        <v>0</v>
      </c>
      <c r="I21" s="33">
        <f t="shared" si="0"/>
        <v>0</v>
      </c>
      <c r="J21" s="33">
        <f t="shared" si="25"/>
        <v>0</v>
      </c>
      <c r="K21" s="57">
        <v>0</v>
      </c>
      <c r="L21" s="33">
        <f t="shared" si="1"/>
        <v>0</v>
      </c>
      <c r="M21" s="34" t="s">
        <v>484</v>
      </c>
      <c r="Z21" s="59">
        <f t="shared" si="2"/>
        <v>0</v>
      </c>
      <c r="AB21" s="59">
        <f t="shared" si="3"/>
        <v>0</v>
      </c>
      <c r="AC21" s="59">
        <f t="shared" si="4"/>
        <v>0</v>
      </c>
      <c r="AD21" s="59">
        <f t="shared" si="5"/>
        <v>0</v>
      </c>
      <c r="AE21" s="59">
        <f t="shared" si="6"/>
        <v>0</v>
      </c>
      <c r="AF21" s="59">
        <f t="shared" si="7"/>
        <v>0</v>
      </c>
      <c r="AG21" s="59">
        <f t="shared" si="8"/>
        <v>0</v>
      </c>
      <c r="AH21" s="59">
        <f t="shared" si="9"/>
        <v>0</v>
      </c>
      <c r="AI21" s="51" t="s">
        <v>132</v>
      </c>
      <c r="AJ21" s="60">
        <f t="shared" si="10"/>
        <v>0</v>
      </c>
      <c r="AK21" s="60">
        <f t="shared" si="11"/>
        <v>0</v>
      </c>
      <c r="AL21" s="60">
        <f t="shared" si="12"/>
        <v>0</v>
      </c>
      <c r="AN21" s="59">
        <v>21</v>
      </c>
      <c r="AO21" s="59">
        <f t="shared" si="13"/>
        <v>0</v>
      </c>
      <c r="AP21" s="59">
        <f t="shared" si="14"/>
        <v>0</v>
      </c>
      <c r="AQ21" s="61" t="s">
        <v>7</v>
      </c>
      <c r="AV21" s="59">
        <f t="shared" si="15"/>
        <v>0</v>
      </c>
      <c r="AW21" s="59">
        <f t="shared" si="16"/>
        <v>0</v>
      </c>
      <c r="AX21" s="59">
        <f t="shared" si="17"/>
        <v>0</v>
      </c>
      <c r="AY21" s="62" t="s">
        <v>391</v>
      </c>
      <c r="AZ21" s="62" t="s">
        <v>392</v>
      </c>
      <c r="BA21" s="51" t="s">
        <v>393</v>
      </c>
      <c r="BC21" s="59">
        <f t="shared" si="18"/>
        <v>0</v>
      </c>
      <c r="BD21" s="59">
        <f t="shared" si="19"/>
        <v>0</v>
      </c>
      <c r="BE21" s="59">
        <v>0</v>
      </c>
      <c r="BF21" s="59">
        <f t="shared" si="20"/>
        <v>0</v>
      </c>
      <c r="BH21" s="60">
        <f t="shared" si="21"/>
        <v>0</v>
      </c>
      <c r="BI21" s="60">
        <f t="shared" si="22"/>
        <v>0</v>
      </c>
      <c r="BJ21" s="60">
        <f t="shared" si="23"/>
        <v>0</v>
      </c>
    </row>
    <row r="22" spans="1:62" x14ac:dyDescent="0.2">
      <c r="A22" s="32" t="s">
        <v>16</v>
      </c>
      <c r="B22" s="32" t="s">
        <v>132</v>
      </c>
      <c r="C22" s="32" t="s">
        <v>146</v>
      </c>
      <c r="D22" s="32" t="s">
        <v>267</v>
      </c>
      <c r="E22" s="32" t="s">
        <v>361</v>
      </c>
      <c r="F22" s="33">
        <v>10</v>
      </c>
      <c r="G22" s="58">
        <v>0</v>
      </c>
      <c r="H22" s="33">
        <f t="shared" si="24"/>
        <v>0</v>
      </c>
      <c r="I22" s="33">
        <f t="shared" si="0"/>
        <v>0</v>
      </c>
      <c r="J22" s="33">
        <f t="shared" si="25"/>
        <v>0</v>
      </c>
      <c r="K22" s="57">
        <v>0</v>
      </c>
      <c r="L22" s="33">
        <f t="shared" si="1"/>
        <v>0</v>
      </c>
      <c r="M22" s="34" t="s">
        <v>484</v>
      </c>
      <c r="Z22" s="59">
        <f t="shared" si="2"/>
        <v>0</v>
      </c>
      <c r="AB22" s="59">
        <f t="shared" si="3"/>
        <v>0</v>
      </c>
      <c r="AC22" s="59">
        <f t="shared" si="4"/>
        <v>0</v>
      </c>
      <c r="AD22" s="59">
        <f t="shared" si="5"/>
        <v>0</v>
      </c>
      <c r="AE22" s="59">
        <f t="shared" si="6"/>
        <v>0</v>
      </c>
      <c r="AF22" s="59">
        <f t="shared" si="7"/>
        <v>0</v>
      </c>
      <c r="AG22" s="59">
        <f t="shared" si="8"/>
        <v>0</v>
      </c>
      <c r="AH22" s="59">
        <f t="shared" si="9"/>
        <v>0</v>
      </c>
      <c r="AI22" s="51" t="s">
        <v>132</v>
      </c>
      <c r="AJ22" s="60">
        <f t="shared" si="10"/>
        <v>0</v>
      </c>
      <c r="AK22" s="60">
        <f t="shared" si="11"/>
        <v>0</v>
      </c>
      <c r="AL22" s="60">
        <f t="shared" si="12"/>
        <v>0</v>
      </c>
      <c r="AN22" s="59">
        <v>21</v>
      </c>
      <c r="AO22" s="59">
        <f t="shared" si="13"/>
        <v>0</v>
      </c>
      <c r="AP22" s="59">
        <f t="shared" si="14"/>
        <v>0</v>
      </c>
      <c r="AQ22" s="61" t="s">
        <v>7</v>
      </c>
      <c r="AV22" s="59">
        <f t="shared" si="15"/>
        <v>0</v>
      </c>
      <c r="AW22" s="59">
        <f t="shared" si="16"/>
        <v>0</v>
      </c>
      <c r="AX22" s="59">
        <f t="shared" si="17"/>
        <v>0</v>
      </c>
      <c r="AY22" s="62" t="s">
        <v>391</v>
      </c>
      <c r="AZ22" s="62" t="s">
        <v>392</v>
      </c>
      <c r="BA22" s="51" t="s">
        <v>393</v>
      </c>
      <c r="BC22" s="59">
        <f t="shared" si="18"/>
        <v>0</v>
      </c>
      <c r="BD22" s="59">
        <f t="shared" si="19"/>
        <v>0</v>
      </c>
      <c r="BE22" s="59">
        <v>0</v>
      </c>
      <c r="BF22" s="59">
        <f t="shared" si="20"/>
        <v>0</v>
      </c>
      <c r="BH22" s="60">
        <f t="shared" si="21"/>
        <v>0</v>
      </c>
      <c r="BI22" s="60">
        <f t="shared" si="22"/>
        <v>0</v>
      </c>
      <c r="BJ22" s="60">
        <f t="shared" si="23"/>
        <v>0</v>
      </c>
    </row>
    <row r="23" spans="1:62" x14ac:dyDescent="0.2">
      <c r="A23" s="32" t="s">
        <v>17</v>
      </c>
      <c r="B23" s="32" t="s">
        <v>132</v>
      </c>
      <c r="C23" s="32" t="s">
        <v>147</v>
      </c>
      <c r="D23" s="32" t="s">
        <v>268</v>
      </c>
      <c r="E23" s="32" t="s">
        <v>361</v>
      </c>
      <c r="F23" s="33">
        <v>5</v>
      </c>
      <c r="G23" s="58">
        <v>0</v>
      </c>
      <c r="H23" s="33">
        <f t="shared" si="24"/>
        <v>0</v>
      </c>
      <c r="I23" s="33">
        <f t="shared" si="0"/>
        <v>0</v>
      </c>
      <c r="J23" s="33">
        <f t="shared" si="25"/>
        <v>0</v>
      </c>
      <c r="K23" s="57">
        <v>0</v>
      </c>
      <c r="L23" s="33">
        <f t="shared" si="1"/>
        <v>0</v>
      </c>
      <c r="M23" s="34" t="s">
        <v>484</v>
      </c>
      <c r="Z23" s="59">
        <f t="shared" si="2"/>
        <v>0</v>
      </c>
      <c r="AB23" s="59">
        <f t="shared" si="3"/>
        <v>0</v>
      </c>
      <c r="AC23" s="59">
        <f t="shared" si="4"/>
        <v>0</v>
      </c>
      <c r="AD23" s="59">
        <f t="shared" si="5"/>
        <v>0</v>
      </c>
      <c r="AE23" s="59">
        <f t="shared" si="6"/>
        <v>0</v>
      </c>
      <c r="AF23" s="59">
        <f t="shared" si="7"/>
        <v>0</v>
      </c>
      <c r="AG23" s="59">
        <f t="shared" si="8"/>
        <v>0</v>
      </c>
      <c r="AH23" s="59">
        <f t="shared" si="9"/>
        <v>0</v>
      </c>
      <c r="AI23" s="51" t="s">
        <v>132</v>
      </c>
      <c r="AJ23" s="60">
        <f t="shared" si="10"/>
        <v>0</v>
      </c>
      <c r="AK23" s="60">
        <f t="shared" si="11"/>
        <v>0</v>
      </c>
      <c r="AL23" s="60">
        <f t="shared" si="12"/>
        <v>0</v>
      </c>
      <c r="AN23" s="59">
        <v>21</v>
      </c>
      <c r="AO23" s="59">
        <f t="shared" si="13"/>
        <v>0</v>
      </c>
      <c r="AP23" s="59">
        <f t="shared" si="14"/>
        <v>0</v>
      </c>
      <c r="AQ23" s="61" t="s">
        <v>7</v>
      </c>
      <c r="AV23" s="59">
        <f t="shared" si="15"/>
        <v>0</v>
      </c>
      <c r="AW23" s="59">
        <f t="shared" si="16"/>
        <v>0</v>
      </c>
      <c r="AX23" s="59">
        <f t="shared" si="17"/>
        <v>0</v>
      </c>
      <c r="AY23" s="62" t="s">
        <v>391</v>
      </c>
      <c r="AZ23" s="62" t="s">
        <v>392</v>
      </c>
      <c r="BA23" s="51" t="s">
        <v>393</v>
      </c>
      <c r="BC23" s="59">
        <f t="shared" si="18"/>
        <v>0</v>
      </c>
      <c r="BD23" s="59">
        <f t="shared" si="19"/>
        <v>0</v>
      </c>
      <c r="BE23" s="59">
        <v>0</v>
      </c>
      <c r="BF23" s="59">
        <f t="shared" si="20"/>
        <v>0</v>
      </c>
      <c r="BH23" s="60">
        <f t="shared" si="21"/>
        <v>0</v>
      </c>
      <c r="BI23" s="60">
        <f t="shared" si="22"/>
        <v>0</v>
      </c>
      <c r="BJ23" s="60">
        <f t="shared" si="23"/>
        <v>0</v>
      </c>
    </row>
    <row r="24" spans="1:62" x14ac:dyDescent="0.2">
      <c r="A24" s="32" t="s">
        <v>18</v>
      </c>
      <c r="B24" s="32" t="s">
        <v>132</v>
      </c>
      <c r="C24" s="32" t="s">
        <v>148</v>
      </c>
      <c r="D24" s="32" t="s">
        <v>269</v>
      </c>
      <c r="E24" s="32" t="s">
        <v>361</v>
      </c>
      <c r="F24" s="33">
        <v>3</v>
      </c>
      <c r="G24" s="58">
        <v>0</v>
      </c>
      <c r="H24" s="33">
        <f t="shared" si="24"/>
        <v>0</v>
      </c>
      <c r="I24" s="33">
        <f t="shared" si="0"/>
        <v>0</v>
      </c>
      <c r="J24" s="33">
        <f t="shared" si="25"/>
        <v>0</v>
      </c>
      <c r="K24" s="57">
        <v>0</v>
      </c>
      <c r="L24" s="33">
        <f t="shared" si="1"/>
        <v>0</v>
      </c>
      <c r="M24" s="34" t="s">
        <v>484</v>
      </c>
      <c r="Z24" s="59">
        <f t="shared" si="2"/>
        <v>0</v>
      </c>
      <c r="AB24" s="59">
        <f t="shared" si="3"/>
        <v>0</v>
      </c>
      <c r="AC24" s="59">
        <f t="shared" si="4"/>
        <v>0</v>
      </c>
      <c r="AD24" s="59">
        <f t="shared" si="5"/>
        <v>0</v>
      </c>
      <c r="AE24" s="59">
        <f t="shared" si="6"/>
        <v>0</v>
      </c>
      <c r="AF24" s="59">
        <f t="shared" si="7"/>
        <v>0</v>
      </c>
      <c r="AG24" s="59">
        <f t="shared" si="8"/>
        <v>0</v>
      </c>
      <c r="AH24" s="59">
        <f t="shared" si="9"/>
        <v>0</v>
      </c>
      <c r="AI24" s="51" t="s">
        <v>132</v>
      </c>
      <c r="AJ24" s="60">
        <f t="shared" si="10"/>
        <v>0</v>
      </c>
      <c r="AK24" s="60">
        <f t="shared" si="11"/>
        <v>0</v>
      </c>
      <c r="AL24" s="60">
        <f t="shared" si="12"/>
        <v>0</v>
      </c>
      <c r="AN24" s="59">
        <v>21</v>
      </c>
      <c r="AO24" s="59">
        <f t="shared" si="13"/>
        <v>0</v>
      </c>
      <c r="AP24" s="59">
        <f t="shared" si="14"/>
        <v>0</v>
      </c>
      <c r="AQ24" s="61" t="s">
        <v>7</v>
      </c>
      <c r="AV24" s="59">
        <f t="shared" si="15"/>
        <v>0</v>
      </c>
      <c r="AW24" s="59">
        <f t="shared" si="16"/>
        <v>0</v>
      </c>
      <c r="AX24" s="59">
        <f t="shared" si="17"/>
        <v>0</v>
      </c>
      <c r="AY24" s="62" t="s">
        <v>391</v>
      </c>
      <c r="AZ24" s="62" t="s">
        <v>392</v>
      </c>
      <c r="BA24" s="51" t="s">
        <v>393</v>
      </c>
      <c r="BC24" s="59">
        <f t="shared" si="18"/>
        <v>0</v>
      </c>
      <c r="BD24" s="59">
        <f t="shared" si="19"/>
        <v>0</v>
      </c>
      <c r="BE24" s="59">
        <v>0</v>
      </c>
      <c r="BF24" s="59">
        <f t="shared" si="20"/>
        <v>0</v>
      </c>
      <c r="BH24" s="60">
        <f t="shared" si="21"/>
        <v>0</v>
      </c>
      <c r="BI24" s="60">
        <f t="shared" si="22"/>
        <v>0</v>
      </c>
      <c r="BJ24" s="60">
        <f t="shared" si="23"/>
        <v>0</v>
      </c>
    </row>
    <row r="25" spans="1:62" x14ac:dyDescent="0.2">
      <c r="A25" s="32" t="s">
        <v>19</v>
      </c>
      <c r="B25" s="32" t="s">
        <v>132</v>
      </c>
      <c r="C25" s="32" t="s">
        <v>149</v>
      </c>
      <c r="D25" s="32" t="s">
        <v>485</v>
      </c>
      <c r="E25" s="32" t="s">
        <v>361</v>
      </c>
      <c r="F25" s="33">
        <v>12</v>
      </c>
      <c r="G25" s="58">
        <v>0</v>
      </c>
      <c r="H25" s="33">
        <f t="shared" si="24"/>
        <v>0</v>
      </c>
      <c r="I25" s="33">
        <f t="shared" si="0"/>
        <v>0</v>
      </c>
      <c r="J25" s="33">
        <f t="shared" si="25"/>
        <v>0</v>
      </c>
      <c r="K25" s="57">
        <v>0</v>
      </c>
      <c r="L25" s="33">
        <f t="shared" si="1"/>
        <v>0</v>
      </c>
      <c r="M25" s="34" t="s">
        <v>484</v>
      </c>
      <c r="Z25" s="59">
        <f t="shared" si="2"/>
        <v>0</v>
      </c>
      <c r="AB25" s="59">
        <f t="shared" si="3"/>
        <v>0</v>
      </c>
      <c r="AC25" s="59">
        <f t="shared" si="4"/>
        <v>0</v>
      </c>
      <c r="AD25" s="59">
        <f t="shared" si="5"/>
        <v>0</v>
      </c>
      <c r="AE25" s="59">
        <f t="shared" si="6"/>
        <v>0</v>
      </c>
      <c r="AF25" s="59">
        <f t="shared" si="7"/>
        <v>0</v>
      </c>
      <c r="AG25" s="59">
        <f t="shared" si="8"/>
        <v>0</v>
      </c>
      <c r="AH25" s="59">
        <f t="shared" si="9"/>
        <v>0</v>
      </c>
      <c r="AI25" s="51" t="s">
        <v>132</v>
      </c>
      <c r="AJ25" s="60">
        <f t="shared" si="10"/>
        <v>0</v>
      </c>
      <c r="AK25" s="60">
        <f t="shared" si="11"/>
        <v>0</v>
      </c>
      <c r="AL25" s="60">
        <f t="shared" si="12"/>
        <v>0</v>
      </c>
      <c r="AN25" s="59">
        <v>21</v>
      </c>
      <c r="AO25" s="59">
        <f t="shared" si="13"/>
        <v>0</v>
      </c>
      <c r="AP25" s="59">
        <f t="shared" si="14"/>
        <v>0</v>
      </c>
      <c r="AQ25" s="61" t="s">
        <v>7</v>
      </c>
      <c r="AV25" s="59">
        <f t="shared" si="15"/>
        <v>0</v>
      </c>
      <c r="AW25" s="59">
        <f t="shared" si="16"/>
        <v>0</v>
      </c>
      <c r="AX25" s="59">
        <f t="shared" si="17"/>
        <v>0</v>
      </c>
      <c r="AY25" s="62" t="s">
        <v>391</v>
      </c>
      <c r="AZ25" s="62" t="s">
        <v>392</v>
      </c>
      <c r="BA25" s="51" t="s">
        <v>393</v>
      </c>
      <c r="BC25" s="59">
        <f t="shared" si="18"/>
        <v>0</v>
      </c>
      <c r="BD25" s="59">
        <f t="shared" si="19"/>
        <v>0</v>
      </c>
      <c r="BE25" s="59">
        <v>0</v>
      </c>
      <c r="BF25" s="59">
        <f t="shared" si="20"/>
        <v>0</v>
      </c>
      <c r="BH25" s="60">
        <f t="shared" si="21"/>
        <v>0</v>
      </c>
      <c r="BI25" s="60">
        <f t="shared" si="22"/>
        <v>0</v>
      </c>
      <c r="BJ25" s="60">
        <f t="shared" si="23"/>
        <v>0</v>
      </c>
    </row>
    <row r="26" spans="1:62" x14ac:dyDescent="0.2">
      <c r="A26" s="32" t="s">
        <v>20</v>
      </c>
      <c r="B26" s="32" t="s">
        <v>132</v>
      </c>
      <c r="C26" s="32" t="s">
        <v>150</v>
      </c>
      <c r="D26" s="32" t="s">
        <v>270</v>
      </c>
      <c r="E26" s="32" t="s">
        <v>361</v>
      </c>
      <c r="F26" s="33">
        <v>150</v>
      </c>
      <c r="G26" s="58">
        <v>0</v>
      </c>
      <c r="H26" s="33">
        <f t="shared" si="24"/>
        <v>0</v>
      </c>
      <c r="I26" s="33">
        <f t="shared" si="0"/>
        <v>0</v>
      </c>
      <c r="J26" s="33">
        <f t="shared" si="25"/>
        <v>0</v>
      </c>
      <c r="K26" s="57">
        <v>0</v>
      </c>
      <c r="L26" s="33">
        <f t="shared" si="1"/>
        <v>0</v>
      </c>
      <c r="M26" s="34" t="s">
        <v>484</v>
      </c>
      <c r="Z26" s="59">
        <f t="shared" si="2"/>
        <v>0</v>
      </c>
      <c r="AB26" s="59">
        <f t="shared" si="3"/>
        <v>0</v>
      </c>
      <c r="AC26" s="59">
        <f t="shared" si="4"/>
        <v>0</v>
      </c>
      <c r="AD26" s="59">
        <f t="shared" si="5"/>
        <v>0</v>
      </c>
      <c r="AE26" s="59">
        <f t="shared" si="6"/>
        <v>0</v>
      </c>
      <c r="AF26" s="59">
        <f t="shared" si="7"/>
        <v>0</v>
      </c>
      <c r="AG26" s="59">
        <f t="shared" si="8"/>
        <v>0</v>
      </c>
      <c r="AH26" s="59">
        <f t="shared" si="9"/>
        <v>0</v>
      </c>
      <c r="AI26" s="51" t="s">
        <v>132</v>
      </c>
      <c r="AJ26" s="60">
        <f t="shared" si="10"/>
        <v>0</v>
      </c>
      <c r="AK26" s="60">
        <f t="shared" si="11"/>
        <v>0</v>
      </c>
      <c r="AL26" s="60">
        <f t="shared" si="12"/>
        <v>0</v>
      </c>
      <c r="AN26" s="59">
        <v>21</v>
      </c>
      <c r="AO26" s="59">
        <f t="shared" si="13"/>
        <v>0</v>
      </c>
      <c r="AP26" s="59">
        <f t="shared" si="14"/>
        <v>0</v>
      </c>
      <c r="AQ26" s="61" t="s">
        <v>7</v>
      </c>
      <c r="AV26" s="59">
        <f t="shared" si="15"/>
        <v>0</v>
      </c>
      <c r="AW26" s="59">
        <f t="shared" si="16"/>
        <v>0</v>
      </c>
      <c r="AX26" s="59">
        <f t="shared" si="17"/>
        <v>0</v>
      </c>
      <c r="AY26" s="62" t="s">
        <v>391</v>
      </c>
      <c r="AZ26" s="62" t="s">
        <v>392</v>
      </c>
      <c r="BA26" s="51" t="s">
        <v>393</v>
      </c>
      <c r="BC26" s="59">
        <f t="shared" si="18"/>
        <v>0</v>
      </c>
      <c r="BD26" s="59">
        <f t="shared" si="19"/>
        <v>0</v>
      </c>
      <c r="BE26" s="59">
        <v>0</v>
      </c>
      <c r="BF26" s="59">
        <f t="shared" si="20"/>
        <v>0</v>
      </c>
      <c r="BH26" s="60">
        <f t="shared" si="21"/>
        <v>0</v>
      </c>
      <c r="BI26" s="60">
        <f t="shared" si="22"/>
        <v>0</v>
      </c>
      <c r="BJ26" s="60">
        <f t="shared" si="23"/>
        <v>0</v>
      </c>
    </row>
    <row r="27" spans="1:62" x14ac:dyDescent="0.2">
      <c r="A27" s="32" t="s">
        <v>21</v>
      </c>
      <c r="B27" s="32" t="s">
        <v>132</v>
      </c>
      <c r="C27" s="32" t="s">
        <v>151</v>
      </c>
      <c r="D27" s="32" t="s">
        <v>271</v>
      </c>
      <c r="E27" s="32" t="s">
        <v>361</v>
      </c>
      <c r="F27" s="33">
        <v>6</v>
      </c>
      <c r="G27" s="58">
        <v>0</v>
      </c>
      <c r="H27" s="33">
        <f t="shared" si="24"/>
        <v>0</v>
      </c>
      <c r="I27" s="33">
        <f t="shared" si="0"/>
        <v>0</v>
      </c>
      <c r="J27" s="33">
        <f t="shared" si="25"/>
        <v>0</v>
      </c>
      <c r="K27" s="57">
        <v>0</v>
      </c>
      <c r="L27" s="33">
        <f t="shared" si="1"/>
        <v>0</v>
      </c>
      <c r="M27" s="34" t="s">
        <v>484</v>
      </c>
      <c r="Z27" s="59">
        <f t="shared" si="2"/>
        <v>0</v>
      </c>
      <c r="AB27" s="59">
        <f t="shared" si="3"/>
        <v>0</v>
      </c>
      <c r="AC27" s="59">
        <f t="shared" si="4"/>
        <v>0</v>
      </c>
      <c r="AD27" s="59">
        <f t="shared" si="5"/>
        <v>0</v>
      </c>
      <c r="AE27" s="59">
        <f t="shared" si="6"/>
        <v>0</v>
      </c>
      <c r="AF27" s="59">
        <f t="shared" si="7"/>
        <v>0</v>
      </c>
      <c r="AG27" s="59">
        <f t="shared" si="8"/>
        <v>0</v>
      </c>
      <c r="AH27" s="59">
        <f t="shared" si="9"/>
        <v>0</v>
      </c>
      <c r="AI27" s="51" t="s">
        <v>132</v>
      </c>
      <c r="AJ27" s="60">
        <f t="shared" si="10"/>
        <v>0</v>
      </c>
      <c r="AK27" s="60">
        <f t="shared" si="11"/>
        <v>0</v>
      </c>
      <c r="AL27" s="60">
        <f t="shared" si="12"/>
        <v>0</v>
      </c>
      <c r="AN27" s="59">
        <v>21</v>
      </c>
      <c r="AO27" s="59">
        <f t="shared" si="13"/>
        <v>0</v>
      </c>
      <c r="AP27" s="59">
        <f t="shared" si="14"/>
        <v>0</v>
      </c>
      <c r="AQ27" s="61" t="s">
        <v>7</v>
      </c>
      <c r="AV27" s="59">
        <f t="shared" si="15"/>
        <v>0</v>
      </c>
      <c r="AW27" s="59">
        <f t="shared" si="16"/>
        <v>0</v>
      </c>
      <c r="AX27" s="59">
        <f t="shared" si="17"/>
        <v>0</v>
      </c>
      <c r="AY27" s="62" t="s">
        <v>391</v>
      </c>
      <c r="AZ27" s="62" t="s">
        <v>392</v>
      </c>
      <c r="BA27" s="51" t="s">
        <v>393</v>
      </c>
      <c r="BC27" s="59">
        <f t="shared" si="18"/>
        <v>0</v>
      </c>
      <c r="BD27" s="59">
        <f t="shared" si="19"/>
        <v>0</v>
      </c>
      <c r="BE27" s="59">
        <v>0</v>
      </c>
      <c r="BF27" s="59">
        <f t="shared" si="20"/>
        <v>0</v>
      </c>
      <c r="BH27" s="60">
        <f t="shared" si="21"/>
        <v>0</v>
      </c>
      <c r="BI27" s="60">
        <f t="shared" si="22"/>
        <v>0</v>
      </c>
      <c r="BJ27" s="60">
        <f t="shared" si="23"/>
        <v>0</v>
      </c>
    </row>
    <row r="28" spans="1:62" x14ac:dyDescent="0.2">
      <c r="A28" s="32" t="s">
        <v>22</v>
      </c>
      <c r="B28" s="32" t="s">
        <v>132</v>
      </c>
      <c r="C28" s="32" t="s">
        <v>152</v>
      </c>
      <c r="D28" s="32" t="s">
        <v>272</v>
      </c>
      <c r="E28" s="32" t="s">
        <v>361</v>
      </c>
      <c r="F28" s="33">
        <v>26</v>
      </c>
      <c r="G28" s="58">
        <v>0</v>
      </c>
      <c r="H28" s="33">
        <f t="shared" si="24"/>
        <v>0</v>
      </c>
      <c r="I28" s="33">
        <f t="shared" si="0"/>
        <v>0</v>
      </c>
      <c r="J28" s="33">
        <f t="shared" si="25"/>
        <v>0</v>
      </c>
      <c r="K28" s="57">
        <v>0</v>
      </c>
      <c r="L28" s="33">
        <f t="shared" si="1"/>
        <v>0</v>
      </c>
      <c r="M28" s="34" t="s">
        <v>484</v>
      </c>
      <c r="Z28" s="59">
        <f t="shared" si="2"/>
        <v>0</v>
      </c>
      <c r="AB28" s="59">
        <f t="shared" si="3"/>
        <v>0</v>
      </c>
      <c r="AC28" s="59">
        <f t="shared" si="4"/>
        <v>0</v>
      </c>
      <c r="AD28" s="59">
        <f t="shared" si="5"/>
        <v>0</v>
      </c>
      <c r="AE28" s="59">
        <f t="shared" si="6"/>
        <v>0</v>
      </c>
      <c r="AF28" s="59">
        <f t="shared" si="7"/>
        <v>0</v>
      </c>
      <c r="AG28" s="59">
        <f t="shared" si="8"/>
        <v>0</v>
      </c>
      <c r="AH28" s="59">
        <f t="shared" si="9"/>
        <v>0</v>
      </c>
      <c r="AI28" s="51" t="s">
        <v>132</v>
      </c>
      <c r="AJ28" s="60">
        <f t="shared" si="10"/>
        <v>0</v>
      </c>
      <c r="AK28" s="60">
        <f t="shared" si="11"/>
        <v>0</v>
      </c>
      <c r="AL28" s="60">
        <f t="shared" si="12"/>
        <v>0</v>
      </c>
      <c r="AN28" s="59">
        <v>21</v>
      </c>
      <c r="AO28" s="59">
        <f t="shared" si="13"/>
        <v>0</v>
      </c>
      <c r="AP28" s="59">
        <f t="shared" si="14"/>
        <v>0</v>
      </c>
      <c r="AQ28" s="61" t="s">
        <v>7</v>
      </c>
      <c r="AV28" s="59">
        <f t="shared" si="15"/>
        <v>0</v>
      </c>
      <c r="AW28" s="59">
        <f t="shared" si="16"/>
        <v>0</v>
      </c>
      <c r="AX28" s="59">
        <f t="shared" si="17"/>
        <v>0</v>
      </c>
      <c r="AY28" s="62" t="s">
        <v>391</v>
      </c>
      <c r="AZ28" s="62" t="s">
        <v>392</v>
      </c>
      <c r="BA28" s="51" t="s">
        <v>393</v>
      </c>
      <c r="BC28" s="59">
        <f t="shared" si="18"/>
        <v>0</v>
      </c>
      <c r="BD28" s="59">
        <f t="shared" si="19"/>
        <v>0</v>
      </c>
      <c r="BE28" s="59">
        <v>0</v>
      </c>
      <c r="BF28" s="59">
        <f t="shared" si="20"/>
        <v>0</v>
      </c>
      <c r="BH28" s="60">
        <f t="shared" si="21"/>
        <v>0</v>
      </c>
      <c r="BI28" s="60">
        <f t="shared" si="22"/>
        <v>0</v>
      </c>
      <c r="BJ28" s="60">
        <f t="shared" si="23"/>
        <v>0</v>
      </c>
    </row>
    <row r="29" spans="1:62" x14ac:dyDescent="0.2">
      <c r="A29" s="32" t="s">
        <v>23</v>
      </c>
      <c r="B29" s="32" t="s">
        <v>132</v>
      </c>
      <c r="C29" s="32" t="s">
        <v>153</v>
      </c>
      <c r="D29" s="32" t="s">
        <v>273</v>
      </c>
      <c r="E29" s="32" t="s">
        <v>361</v>
      </c>
      <c r="F29" s="33">
        <v>26</v>
      </c>
      <c r="G29" s="58">
        <v>0</v>
      </c>
      <c r="H29" s="33">
        <f t="shared" si="24"/>
        <v>0</v>
      </c>
      <c r="I29" s="33">
        <f t="shared" si="0"/>
        <v>0</v>
      </c>
      <c r="J29" s="33">
        <f t="shared" si="25"/>
        <v>0</v>
      </c>
      <c r="K29" s="57">
        <v>0</v>
      </c>
      <c r="L29" s="33">
        <f t="shared" si="1"/>
        <v>0</v>
      </c>
      <c r="M29" s="34" t="s">
        <v>484</v>
      </c>
      <c r="Z29" s="59">
        <f t="shared" si="2"/>
        <v>0</v>
      </c>
      <c r="AB29" s="59">
        <f t="shared" si="3"/>
        <v>0</v>
      </c>
      <c r="AC29" s="59">
        <f t="shared" si="4"/>
        <v>0</v>
      </c>
      <c r="AD29" s="59">
        <f t="shared" si="5"/>
        <v>0</v>
      </c>
      <c r="AE29" s="59">
        <f t="shared" si="6"/>
        <v>0</v>
      </c>
      <c r="AF29" s="59">
        <f t="shared" si="7"/>
        <v>0</v>
      </c>
      <c r="AG29" s="59">
        <f t="shared" si="8"/>
        <v>0</v>
      </c>
      <c r="AH29" s="59">
        <f t="shared" si="9"/>
        <v>0</v>
      </c>
      <c r="AI29" s="51" t="s">
        <v>132</v>
      </c>
      <c r="AJ29" s="60">
        <f t="shared" si="10"/>
        <v>0</v>
      </c>
      <c r="AK29" s="60">
        <f t="shared" si="11"/>
        <v>0</v>
      </c>
      <c r="AL29" s="60">
        <f t="shared" si="12"/>
        <v>0</v>
      </c>
      <c r="AN29" s="59">
        <v>21</v>
      </c>
      <c r="AO29" s="59">
        <f t="shared" si="13"/>
        <v>0</v>
      </c>
      <c r="AP29" s="59">
        <f t="shared" si="14"/>
        <v>0</v>
      </c>
      <c r="AQ29" s="61" t="s">
        <v>7</v>
      </c>
      <c r="AV29" s="59">
        <f t="shared" si="15"/>
        <v>0</v>
      </c>
      <c r="AW29" s="59">
        <f t="shared" si="16"/>
        <v>0</v>
      </c>
      <c r="AX29" s="59">
        <f t="shared" si="17"/>
        <v>0</v>
      </c>
      <c r="AY29" s="62" t="s">
        <v>391</v>
      </c>
      <c r="AZ29" s="62" t="s">
        <v>392</v>
      </c>
      <c r="BA29" s="51" t="s">
        <v>393</v>
      </c>
      <c r="BC29" s="59">
        <f t="shared" si="18"/>
        <v>0</v>
      </c>
      <c r="BD29" s="59">
        <f t="shared" si="19"/>
        <v>0</v>
      </c>
      <c r="BE29" s="59">
        <v>0</v>
      </c>
      <c r="BF29" s="59">
        <f t="shared" si="20"/>
        <v>0</v>
      </c>
      <c r="BH29" s="60">
        <f t="shared" si="21"/>
        <v>0</v>
      </c>
      <c r="BI29" s="60">
        <f t="shared" si="22"/>
        <v>0</v>
      </c>
      <c r="BJ29" s="60">
        <f t="shared" si="23"/>
        <v>0</v>
      </c>
    </row>
    <row r="30" spans="1:62" x14ac:dyDescent="0.2">
      <c r="A30" s="32" t="s">
        <v>24</v>
      </c>
      <c r="B30" s="32" t="s">
        <v>132</v>
      </c>
      <c r="C30" s="32" t="s">
        <v>154</v>
      </c>
      <c r="D30" s="32" t="s">
        <v>274</v>
      </c>
      <c r="E30" s="32" t="s">
        <v>361</v>
      </c>
      <c r="F30" s="33">
        <v>19</v>
      </c>
      <c r="G30" s="58">
        <v>0</v>
      </c>
      <c r="H30" s="33">
        <f t="shared" si="24"/>
        <v>0</v>
      </c>
      <c r="I30" s="33">
        <f t="shared" si="0"/>
        <v>0</v>
      </c>
      <c r="J30" s="33">
        <f t="shared" si="25"/>
        <v>0</v>
      </c>
      <c r="K30" s="57">
        <v>0</v>
      </c>
      <c r="L30" s="33">
        <f t="shared" si="1"/>
        <v>0</v>
      </c>
      <c r="M30" s="34" t="s">
        <v>484</v>
      </c>
      <c r="Z30" s="59">
        <f t="shared" si="2"/>
        <v>0</v>
      </c>
      <c r="AB30" s="59">
        <f t="shared" si="3"/>
        <v>0</v>
      </c>
      <c r="AC30" s="59">
        <f t="shared" si="4"/>
        <v>0</v>
      </c>
      <c r="AD30" s="59">
        <f t="shared" si="5"/>
        <v>0</v>
      </c>
      <c r="AE30" s="59">
        <f t="shared" si="6"/>
        <v>0</v>
      </c>
      <c r="AF30" s="59">
        <f t="shared" si="7"/>
        <v>0</v>
      </c>
      <c r="AG30" s="59">
        <f t="shared" si="8"/>
        <v>0</v>
      </c>
      <c r="AH30" s="59">
        <f t="shared" si="9"/>
        <v>0</v>
      </c>
      <c r="AI30" s="51" t="s">
        <v>132</v>
      </c>
      <c r="AJ30" s="60">
        <f t="shared" si="10"/>
        <v>0</v>
      </c>
      <c r="AK30" s="60">
        <f t="shared" si="11"/>
        <v>0</v>
      </c>
      <c r="AL30" s="60">
        <f t="shared" si="12"/>
        <v>0</v>
      </c>
      <c r="AN30" s="59">
        <v>21</v>
      </c>
      <c r="AO30" s="59">
        <f t="shared" si="13"/>
        <v>0</v>
      </c>
      <c r="AP30" s="59">
        <f t="shared" si="14"/>
        <v>0</v>
      </c>
      <c r="AQ30" s="61" t="s">
        <v>7</v>
      </c>
      <c r="AV30" s="59">
        <f t="shared" si="15"/>
        <v>0</v>
      </c>
      <c r="AW30" s="59">
        <f t="shared" si="16"/>
        <v>0</v>
      </c>
      <c r="AX30" s="59">
        <f t="shared" si="17"/>
        <v>0</v>
      </c>
      <c r="AY30" s="62" t="s">
        <v>391</v>
      </c>
      <c r="AZ30" s="62" t="s">
        <v>392</v>
      </c>
      <c r="BA30" s="51" t="s">
        <v>393</v>
      </c>
      <c r="BC30" s="59">
        <f t="shared" si="18"/>
        <v>0</v>
      </c>
      <c r="BD30" s="59">
        <f t="shared" si="19"/>
        <v>0</v>
      </c>
      <c r="BE30" s="59">
        <v>0</v>
      </c>
      <c r="BF30" s="59">
        <f t="shared" si="20"/>
        <v>0</v>
      </c>
      <c r="BH30" s="60">
        <f t="shared" si="21"/>
        <v>0</v>
      </c>
      <c r="BI30" s="60">
        <f t="shared" si="22"/>
        <v>0</v>
      </c>
      <c r="BJ30" s="60">
        <f t="shared" si="23"/>
        <v>0</v>
      </c>
    </row>
    <row r="31" spans="1:62" x14ac:dyDescent="0.2">
      <c r="A31" s="32" t="s">
        <v>25</v>
      </c>
      <c r="B31" s="32" t="s">
        <v>132</v>
      </c>
      <c r="C31" s="32" t="s">
        <v>155</v>
      </c>
      <c r="D31" s="32" t="s">
        <v>275</v>
      </c>
      <c r="E31" s="32" t="s">
        <v>361</v>
      </c>
      <c r="F31" s="33">
        <v>17</v>
      </c>
      <c r="G31" s="58">
        <v>0</v>
      </c>
      <c r="H31" s="33">
        <f t="shared" si="24"/>
        <v>0</v>
      </c>
      <c r="I31" s="33">
        <f t="shared" si="0"/>
        <v>0</v>
      </c>
      <c r="J31" s="33">
        <f t="shared" si="25"/>
        <v>0</v>
      </c>
      <c r="K31" s="57">
        <v>0</v>
      </c>
      <c r="L31" s="33">
        <f t="shared" si="1"/>
        <v>0</v>
      </c>
      <c r="M31" s="34" t="s">
        <v>484</v>
      </c>
      <c r="Z31" s="59">
        <f t="shared" si="2"/>
        <v>0</v>
      </c>
      <c r="AB31" s="59">
        <f t="shared" si="3"/>
        <v>0</v>
      </c>
      <c r="AC31" s="59">
        <f t="shared" si="4"/>
        <v>0</v>
      </c>
      <c r="AD31" s="59">
        <f t="shared" si="5"/>
        <v>0</v>
      </c>
      <c r="AE31" s="59">
        <f t="shared" si="6"/>
        <v>0</v>
      </c>
      <c r="AF31" s="59">
        <f t="shared" si="7"/>
        <v>0</v>
      </c>
      <c r="AG31" s="59">
        <f t="shared" si="8"/>
        <v>0</v>
      </c>
      <c r="AH31" s="59">
        <f t="shared" si="9"/>
        <v>0</v>
      </c>
      <c r="AI31" s="51" t="s">
        <v>132</v>
      </c>
      <c r="AJ31" s="60">
        <f t="shared" si="10"/>
        <v>0</v>
      </c>
      <c r="AK31" s="60">
        <f t="shared" si="11"/>
        <v>0</v>
      </c>
      <c r="AL31" s="60">
        <f t="shared" si="12"/>
        <v>0</v>
      </c>
      <c r="AN31" s="59">
        <v>21</v>
      </c>
      <c r="AO31" s="59">
        <f t="shared" si="13"/>
        <v>0</v>
      </c>
      <c r="AP31" s="59">
        <f t="shared" si="14"/>
        <v>0</v>
      </c>
      <c r="AQ31" s="61" t="s">
        <v>7</v>
      </c>
      <c r="AV31" s="59">
        <f t="shared" si="15"/>
        <v>0</v>
      </c>
      <c r="AW31" s="59">
        <f t="shared" si="16"/>
        <v>0</v>
      </c>
      <c r="AX31" s="59">
        <f t="shared" si="17"/>
        <v>0</v>
      </c>
      <c r="AY31" s="62" t="s">
        <v>391</v>
      </c>
      <c r="AZ31" s="62" t="s">
        <v>392</v>
      </c>
      <c r="BA31" s="51" t="s">
        <v>393</v>
      </c>
      <c r="BC31" s="59">
        <f t="shared" si="18"/>
        <v>0</v>
      </c>
      <c r="BD31" s="59">
        <f t="shared" si="19"/>
        <v>0</v>
      </c>
      <c r="BE31" s="59">
        <v>0</v>
      </c>
      <c r="BF31" s="59">
        <f t="shared" si="20"/>
        <v>0</v>
      </c>
      <c r="BH31" s="60">
        <f t="shared" si="21"/>
        <v>0</v>
      </c>
      <c r="BI31" s="60">
        <f t="shared" si="22"/>
        <v>0</v>
      </c>
      <c r="BJ31" s="60">
        <f t="shared" si="23"/>
        <v>0</v>
      </c>
    </row>
    <row r="32" spans="1:62" x14ac:dyDescent="0.2">
      <c r="A32" s="32" t="s">
        <v>26</v>
      </c>
      <c r="B32" s="32" t="s">
        <v>132</v>
      </c>
      <c r="C32" s="32" t="s">
        <v>156</v>
      </c>
      <c r="D32" s="32" t="s">
        <v>276</v>
      </c>
      <c r="E32" s="32" t="s">
        <v>361</v>
      </c>
      <c r="F32" s="33">
        <v>12</v>
      </c>
      <c r="G32" s="58">
        <v>0</v>
      </c>
      <c r="H32" s="33">
        <f t="shared" si="24"/>
        <v>0</v>
      </c>
      <c r="I32" s="33">
        <f t="shared" si="0"/>
        <v>0</v>
      </c>
      <c r="J32" s="33">
        <f t="shared" si="25"/>
        <v>0</v>
      </c>
      <c r="K32" s="57">
        <v>0</v>
      </c>
      <c r="L32" s="33">
        <f t="shared" si="1"/>
        <v>0</v>
      </c>
      <c r="M32" s="34" t="s">
        <v>484</v>
      </c>
      <c r="Z32" s="59">
        <f t="shared" si="2"/>
        <v>0</v>
      </c>
      <c r="AB32" s="59">
        <f t="shared" si="3"/>
        <v>0</v>
      </c>
      <c r="AC32" s="59">
        <f t="shared" si="4"/>
        <v>0</v>
      </c>
      <c r="AD32" s="59">
        <f t="shared" si="5"/>
        <v>0</v>
      </c>
      <c r="AE32" s="59">
        <f t="shared" si="6"/>
        <v>0</v>
      </c>
      <c r="AF32" s="59">
        <f t="shared" si="7"/>
        <v>0</v>
      </c>
      <c r="AG32" s="59">
        <f t="shared" si="8"/>
        <v>0</v>
      </c>
      <c r="AH32" s="59">
        <f t="shared" si="9"/>
        <v>0</v>
      </c>
      <c r="AI32" s="51" t="s">
        <v>132</v>
      </c>
      <c r="AJ32" s="60">
        <f t="shared" si="10"/>
        <v>0</v>
      </c>
      <c r="AK32" s="60">
        <f t="shared" si="11"/>
        <v>0</v>
      </c>
      <c r="AL32" s="60">
        <f t="shared" si="12"/>
        <v>0</v>
      </c>
      <c r="AN32" s="59">
        <v>21</v>
      </c>
      <c r="AO32" s="59">
        <f t="shared" si="13"/>
        <v>0</v>
      </c>
      <c r="AP32" s="59">
        <f t="shared" si="14"/>
        <v>0</v>
      </c>
      <c r="AQ32" s="61" t="s">
        <v>7</v>
      </c>
      <c r="AV32" s="59">
        <f t="shared" si="15"/>
        <v>0</v>
      </c>
      <c r="AW32" s="59">
        <f t="shared" si="16"/>
        <v>0</v>
      </c>
      <c r="AX32" s="59">
        <f t="shared" si="17"/>
        <v>0</v>
      </c>
      <c r="AY32" s="62" t="s">
        <v>391</v>
      </c>
      <c r="AZ32" s="62" t="s">
        <v>392</v>
      </c>
      <c r="BA32" s="51" t="s">
        <v>393</v>
      </c>
      <c r="BC32" s="59">
        <f t="shared" si="18"/>
        <v>0</v>
      </c>
      <c r="BD32" s="59">
        <f t="shared" si="19"/>
        <v>0</v>
      </c>
      <c r="BE32" s="59">
        <v>0</v>
      </c>
      <c r="BF32" s="59">
        <f t="shared" si="20"/>
        <v>0</v>
      </c>
      <c r="BH32" s="60">
        <f t="shared" si="21"/>
        <v>0</v>
      </c>
      <c r="BI32" s="60">
        <f t="shared" si="22"/>
        <v>0</v>
      </c>
      <c r="BJ32" s="60">
        <f t="shared" si="23"/>
        <v>0</v>
      </c>
    </row>
    <row r="33" spans="1:62" x14ac:dyDescent="0.2">
      <c r="A33" s="32" t="s">
        <v>27</v>
      </c>
      <c r="B33" s="32" t="s">
        <v>132</v>
      </c>
      <c r="C33" s="32" t="s">
        <v>157</v>
      </c>
      <c r="D33" s="32" t="s">
        <v>277</v>
      </c>
      <c r="E33" s="32" t="s">
        <v>361</v>
      </c>
      <c r="F33" s="33">
        <v>20</v>
      </c>
      <c r="G33" s="58">
        <v>0</v>
      </c>
      <c r="H33" s="33">
        <f t="shared" si="24"/>
        <v>0</v>
      </c>
      <c r="I33" s="33">
        <f t="shared" si="0"/>
        <v>0</v>
      </c>
      <c r="J33" s="33">
        <f t="shared" si="25"/>
        <v>0</v>
      </c>
      <c r="K33" s="57">
        <v>0</v>
      </c>
      <c r="L33" s="33">
        <f t="shared" si="1"/>
        <v>0</v>
      </c>
      <c r="M33" s="34" t="s">
        <v>484</v>
      </c>
      <c r="Z33" s="59">
        <f t="shared" si="2"/>
        <v>0</v>
      </c>
      <c r="AB33" s="59">
        <f t="shared" si="3"/>
        <v>0</v>
      </c>
      <c r="AC33" s="59">
        <f t="shared" si="4"/>
        <v>0</v>
      </c>
      <c r="AD33" s="59">
        <f t="shared" si="5"/>
        <v>0</v>
      </c>
      <c r="AE33" s="59">
        <f t="shared" si="6"/>
        <v>0</v>
      </c>
      <c r="AF33" s="59">
        <f t="shared" si="7"/>
        <v>0</v>
      </c>
      <c r="AG33" s="59">
        <f t="shared" si="8"/>
        <v>0</v>
      </c>
      <c r="AH33" s="59">
        <f t="shared" si="9"/>
        <v>0</v>
      </c>
      <c r="AI33" s="51" t="s">
        <v>132</v>
      </c>
      <c r="AJ33" s="60">
        <f t="shared" si="10"/>
        <v>0</v>
      </c>
      <c r="AK33" s="60">
        <f t="shared" si="11"/>
        <v>0</v>
      </c>
      <c r="AL33" s="60">
        <f t="shared" si="12"/>
        <v>0</v>
      </c>
      <c r="AN33" s="59">
        <v>21</v>
      </c>
      <c r="AO33" s="59">
        <f t="shared" si="13"/>
        <v>0</v>
      </c>
      <c r="AP33" s="59">
        <f t="shared" si="14"/>
        <v>0</v>
      </c>
      <c r="AQ33" s="61" t="s">
        <v>7</v>
      </c>
      <c r="AV33" s="59">
        <f t="shared" si="15"/>
        <v>0</v>
      </c>
      <c r="AW33" s="59">
        <f t="shared" si="16"/>
        <v>0</v>
      </c>
      <c r="AX33" s="59">
        <f t="shared" si="17"/>
        <v>0</v>
      </c>
      <c r="AY33" s="62" t="s">
        <v>391</v>
      </c>
      <c r="AZ33" s="62" t="s">
        <v>392</v>
      </c>
      <c r="BA33" s="51" t="s">
        <v>393</v>
      </c>
      <c r="BC33" s="59">
        <f t="shared" si="18"/>
        <v>0</v>
      </c>
      <c r="BD33" s="59">
        <f t="shared" si="19"/>
        <v>0</v>
      </c>
      <c r="BE33" s="59">
        <v>0</v>
      </c>
      <c r="BF33" s="59">
        <f t="shared" si="20"/>
        <v>0</v>
      </c>
      <c r="BH33" s="60">
        <f t="shared" si="21"/>
        <v>0</v>
      </c>
      <c r="BI33" s="60">
        <f t="shared" si="22"/>
        <v>0</v>
      </c>
      <c r="BJ33" s="60">
        <f t="shared" si="23"/>
        <v>0</v>
      </c>
    </row>
    <row r="34" spans="1:62" x14ac:dyDescent="0.2">
      <c r="A34" s="32" t="s">
        <v>28</v>
      </c>
      <c r="B34" s="32" t="s">
        <v>132</v>
      </c>
      <c r="C34" s="32" t="s">
        <v>158</v>
      </c>
      <c r="D34" s="32" t="s">
        <v>278</v>
      </c>
      <c r="E34" s="32" t="s">
        <v>361</v>
      </c>
      <c r="F34" s="33">
        <v>10</v>
      </c>
      <c r="G34" s="58">
        <v>0</v>
      </c>
      <c r="H34" s="33">
        <f t="shared" si="24"/>
        <v>0</v>
      </c>
      <c r="I34" s="33">
        <f t="shared" si="0"/>
        <v>0</v>
      </c>
      <c r="J34" s="33">
        <f t="shared" si="25"/>
        <v>0</v>
      </c>
      <c r="K34" s="57">
        <v>0</v>
      </c>
      <c r="L34" s="33">
        <f t="shared" si="1"/>
        <v>0</v>
      </c>
      <c r="M34" s="34" t="s">
        <v>484</v>
      </c>
      <c r="Z34" s="59">
        <f t="shared" si="2"/>
        <v>0</v>
      </c>
      <c r="AB34" s="59">
        <f t="shared" si="3"/>
        <v>0</v>
      </c>
      <c r="AC34" s="59">
        <f t="shared" si="4"/>
        <v>0</v>
      </c>
      <c r="AD34" s="59">
        <f t="shared" si="5"/>
        <v>0</v>
      </c>
      <c r="AE34" s="59">
        <f t="shared" si="6"/>
        <v>0</v>
      </c>
      <c r="AF34" s="59">
        <f t="shared" si="7"/>
        <v>0</v>
      </c>
      <c r="AG34" s="59">
        <f t="shared" si="8"/>
        <v>0</v>
      </c>
      <c r="AH34" s="59">
        <f t="shared" si="9"/>
        <v>0</v>
      </c>
      <c r="AI34" s="51" t="s">
        <v>132</v>
      </c>
      <c r="AJ34" s="60">
        <f t="shared" si="10"/>
        <v>0</v>
      </c>
      <c r="AK34" s="60">
        <f t="shared" si="11"/>
        <v>0</v>
      </c>
      <c r="AL34" s="60">
        <f t="shared" si="12"/>
        <v>0</v>
      </c>
      <c r="AN34" s="59">
        <v>21</v>
      </c>
      <c r="AO34" s="59">
        <f t="shared" si="13"/>
        <v>0</v>
      </c>
      <c r="AP34" s="59">
        <f t="shared" si="14"/>
        <v>0</v>
      </c>
      <c r="AQ34" s="61" t="s">
        <v>7</v>
      </c>
      <c r="AV34" s="59">
        <f t="shared" si="15"/>
        <v>0</v>
      </c>
      <c r="AW34" s="59">
        <f t="shared" si="16"/>
        <v>0</v>
      </c>
      <c r="AX34" s="59">
        <f t="shared" si="17"/>
        <v>0</v>
      </c>
      <c r="AY34" s="62" t="s">
        <v>391</v>
      </c>
      <c r="AZ34" s="62" t="s">
        <v>392</v>
      </c>
      <c r="BA34" s="51" t="s">
        <v>393</v>
      </c>
      <c r="BC34" s="59">
        <f t="shared" si="18"/>
        <v>0</v>
      </c>
      <c r="BD34" s="59">
        <f t="shared" si="19"/>
        <v>0</v>
      </c>
      <c r="BE34" s="59">
        <v>0</v>
      </c>
      <c r="BF34" s="59">
        <f t="shared" si="20"/>
        <v>0</v>
      </c>
      <c r="BH34" s="60">
        <f t="shared" si="21"/>
        <v>0</v>
      </c>
      <c r="BI34" s="60">
        <f t="shared" si="22"/>
        <v>0</v>
      </c>
      <c r="BJ34" s="60">
        <f t="shared" si="23"/>
        <v>0</v>
      </c>
    </row>
    <row r="35" spans="1:62" x14ac:dyDescent="0.2">
      <c r="A35" s="32" t="s">
        <v>29</v>
      </c>
      <c r="B35" s="32" t="s">
        <v>132</v>
      </c>
      <c r="C35" s="32" t="s">
        <v>159</v>
      </c>
      <c r="D35" s="32" t="s">
        <v>279</v>
      </c>
      <c r="E35" s="32" t="s">
        <v>361</v>
      </c>
      <c r="F35" s="33">
        <v>11</v>
      </c>
      <c r="G35" s="58">
        <v>0</v>
      </c>
      <c r="H35" s="33">
        <f t="shared" si="24"/>
        <v>0</v>
      </c>
      <c r="I35" s="33">
        <f t="shared" si="0"/>
        <v>0</v>
      </c>
      <c r="J35" s="33">
        <f t="shared" si="25"/>
        <v>0</v>
      </c>
      <c r="K35" s="57">
        <v>0</v>
      </c>
      <c r="L35" s="33">
        <f t="shared" si="1"/>
        <v>0</v>
      </c>
      <c r="M35" s="34" t="s">
        <v>484</v>
      </c>
      <c r="Z35" s="59">
        <f t="shared" si="2"/>
        <v>0</v>
      </c>
      <c r="AB35" s="59">
        <f t="shared" si="3"/>
        <v>0</v>
      </c>
      <c r="AC35" s="59">
        <f t="shared" si="4"/>
        <v>0</v>
      </c>
      <c r="AD35" s="59">
        <f t="shared" si="5"/>
        <v>0</v>
      </c>
      <c r="AE35" s="59">
        <f t="shared" si="6"/>
        <v>0</v>
      </c>
      <c r="AF35" s="59">
        <f t="shared" si="7"/>
        <v>0</v>
      </c>
      <c r="AG35" s="59">
        <f t="shared" si="8"/>
        <v>0</v>
      </c>
      <c r="AH35" s="59">
        <f t="shared" si="9"/>
        <v>0</v>
      </c>
      <c r="AI35" s="51" t="s">
        <v>132</v>
      </c>
      <c r="AJ35" s="60">
        <f t="shared" si="10"/>
        <v>0</v>
      </c>
      <c r="AK35" s="60">
        <f t="shared" si="11"/>
        <v>0</v>
      </c>
      <c r="AL35" s="60">
        <f t="shared" si="12"/>
        <v>0</v>
      </c>
      <c r="AN35" s="59">
        <v>21</v>
      </c>
      <c r="AO35" s="59">
        <f t="shared" si="13"/>
        <v>0</v>
      </c>
      <c r="AP35" s="59">
        <f t="shared" si="14"/>
        <v>0</v>
      </c>
      <c r="AQ35" s="61" t="s">
        <v>7</v>
      </c>
      <c r="AV35" s="59">
        <f t="shared" si="15"/>
        <v>0</v>
      </c>
      <c r="AW35" s="59">
        <f t="shared" si="16"/>
        <v>0</v>
      </c>
      <c r="AX35" s="59">
        <f t="shared" si="17"/>
        <v>0</v>
      </c>
      <c r="AY35" s="62" t="s">
        <v>391</v>
      </c>
      <c r="AZ35" s="62" t="s">
        <v>392</v>
      </c>
      <c r="BA35" s="51" t="s">
        <v>393</v>
      </c>
      <c r="BC35" s="59">
        <f t="shared" si="18"/>
        <v>0</v>
      </c>
      <c r="BD35" s="59">
        <f t="shared" si="19"/>
        <v>0</v>
      </c>
      <c r="BE35" s="59">
        <v>0</v>
      </c>
      <c r="BF35" s="59">
        <f t="shared" si="20"/>
        <v>0</v>
      </c>
      <c r="BH35" s="60">
        <f t="shared" si="21"/>
        <v>0</v>
      </c>
      <c r="BI35" s="60">
        <f t="shared" si="22"/>
        <v>0</v>
      </c>
      <c r="BJ35" s="60">
        <f t="shared" si="23"/>
        <v>0</v>
      </c>
    </row>
    <row r="36" spans="1:62" x14ac:dyDescent="0.2">
      <c r="A36" s="32" t="s">
        <v>30</v>
      </c>
      <c r="B36" s="32" t="s">
        <v>132</v>
      </c>
      <c r="C36" s="32" t="s">
        <v>160</v>
      </c>
      <c r="D36" s="32" t="s">
        <v>280</v>
      </c>
      <c r="E36" s="32" t="s">
        <v>361</v>
      </c>
      <c r="F36" s="33">
        <v>46</v>
      </c>
      <c r="G36" s="58">
        <v>0</v>
      </c>
      <c r="H36" s="33">
        <f t="shared" si="24"/>
        <v>0</v>
      </c>
      <c r="I36" s="33">
        <f t="shared" si="0"/>
        <v>0</v>
      </c>
      <c r="J36" s="33">
        <f t="shared" si="25"/>
        <v>0</v>
      </c>
      <c r="K36" s="57">
        <v>0</v>
      </c>
      <c r="L36" s="33">
        <f t="shared" si="1"/>
        <v>0</v>
      </c>
      <c r="M36" s="34" t="s">
        <v>484</v>
      </c>
      <c r="Z36" s="59">
        <f t="shared" si="2"/>
        <v>0</v>
      </c>
      <c r="AB36" s="59">
        <f t="shared" si="3"/>
        <v>0</v>
      </c>
      <c r="AC36" s="59">
        <f t="shared" si="4"/>
        <v>0</v>
      </c>
      <c r="AD36" s="59">
        <f t="shared" si="5"/>
        <v>0</v>
      </c>
      <c r="AE36" s="59">
        <f t="shared" si="6"/>
        <v>0</v>
      </c>
      <c r="AF36" s="59">
        <f t="shared" si="7"/>
        <v>0</v>
      </c>
      <c r="AG36" s="59">
        <f t="shared" si="8"/>
        <v>0</v>
      </c>
      <c r="AH36" s="59">
        <f t="shared" si="9"/>
        <v>0</v>
      </c>
      <c r="AI36" s="51" t="s">
        <v>132</v>
      </c>
      <c r="AJ36" s="60">
        <f t="shared" si="10"/>
        <v>0</v>
      </c>
      <c r="AK36" s="60">
        <f t="shared" si="11"/>
        <v>0</v>
      </c>
      <c r="AL36" s="60">
        <f t="shared" si="12"/>
        <v>0</v>
      </c>
      <c r="AN36" s="59">
        <v>21</v>
      </c>
      <c r="AO36" s="59">
        <f t="shared" si="13"/>
        <v>0</v>
      </c>
      <c r="AP36" s="59">
        <f t="shared" si="14"/>
        <v>0</v>
      </c>
      <c r="AQ36" s="61" t="s">
        <v>7</v>
      </c>
      <c r="AV36" s="59">
        <f t="shared" si="15"/>
        <v>0</v>
      </c>
      <c r="AW36" s="59">
        <f t="shared" si="16"/>
        <v>0</v>
      </c>
      <c r="AX36" s="59">
        <f t="shared" si="17"/>
        <v>0</v>
      </c>
      <c r="AY36" s="62" t="s">
        <v>391</v>
      </c>
      <c r="AZ36" s="62" t="s">
        <v>392</v>
      </c>
      <c r="BA36" s="51" t="s">
        <v>393</v>
      </c>
      <c r="BC36" s="59">
        <f t="shared" si="18"/>
        <v>0</v>
      </c>
      <c r="BD36" s="59">
        <f t="shared" si="19"/>
        <v>0</v>
      </c>
      <c r="BE36" s="59">
        <v>0</v>
      </c>
      <c r="BF36" s="59">
        <f t="shared" si="20"/>
        <v>0</v>
      </c>
      <c r="BH36" s="60">
        <f t="shared" si="21"/>
        <v>0</v>
      </c>
      <c r="BI36" s="60">
        <f t="shared" si="22"/>
        <v>0</v>
      </c>
      <c r="BJ36" s="60">
        <f t="shared" si="23"/>
        <v>0</v>
      </c>
    </row>
    <row r="37" spans="1:62" x14ac:dyDescent="0.2">
      <c r="A37" s="32" t="s">
        <v>31</v>
      </c>
      <c r="B37" s="32" t="s">
        <v>132</v>
      </c>
      <c r="C37" s="32" t="s">
        <v>161</v>
      </c>
      <c r="D37" s="32" t="s">
        <v>281</v>
      </c>
      <c r="E37" s="32" t="s">
        <v>361</v>
      </c>
      <c r="F37" s="33">
        <v>10</v>
      </c>
      <c r="G37" s="58">
        <v>0</v>
      </c>
      <c r="H37" s="33">
        <f t="shared" si="24"/>
        <v>0</v>
      </c>
      <c r="I37" s="33">
        <f t="shared" si="0"/>
        <v>0</v>
      </c>
      <c r="J37" s="33">
        <f t="shared" si="25"/>
        <v>0</v>
      </c>
      <c r="K37" s="57">
        <v>0</v>
      </c>
      <c r="L37" s="33">
        <f t="shared" si="1"/>
        <v>0</v>
      </c>
      <c r="M37" s="34" t="s">
        <v>484</v>
      </c>
      <c r="Z37" s="59">
        <f t="shared" si="2"/>
        <v>0</v>
      </c>
      <c r="AB37" s="59">
        <f t="shared" si="3"/>
        <v>0</v>
      </c>
      <c r="AC37" s="59">
        <f t="shared" si="4"/>
        <v>0</v>
      </c>
      <c r="AD37" s="59">
        <f t="shared" si="5"/>
        <v>0</v>
      </c>
      <c r="AE37" s="59">
        <f t="shared" si="6"/>
        <v>0</v>
      </c>
      <c r="AF37" s="59">
        <f t="shared" si="7"/>
        <v>0</v>
      </c>
      <c r="AG37" s="59">
        <f t="shared" si="8"/>
        <v>0</v>
      </c>
      <c r="AH37" s="59">
        <f t="shared" si="9"/>
        <v>0</v>
      </c>
      <c r="AI37" s="51" t="s">
        <v>132</v>
      </c>
      <c r="AJ37" s="60">
        <f t="shared" si="10"/>
        <v>0</v>
      </c>
      <c r="AK37" s="60">
        <f t="shared" si="11"/>
        <v>0</v>
      </c>
      <c r="AL37" s="60">
        <f t="shared" si="12"/>
        <v>0</v>
      </c>
      <c r="AN37" s="59">
        <v>21</v>
      </c>
      <c r="AO37" s="59">
        <f t="shared" si="13"/>
        <v>0</v>
      </c>
      <c r="AP37" s="59">
        <f t="shared" si="14"/>
        <v>0</v>
      </c>
      <c r="AQ37" s="61" t="s">
        <v>7</v>
      </c>
      <c r="AV37" s="59">
        <f t="shared" si="15"/>
        <v>0</v>
      </c>
      <c r="AW37" s="59">
        <f t="shared" si="16"/>
        <v>0</v>
      </c>
      <c r="AX37" s="59">
        <f t="shared" si="17"/>
        <v>0</v>
      </c>
      <c r="AY37" s="62" t="s">
        <v>391</v>
      </c>
      <c r="AZ37" s="62" t="s">
        <v>392</v>
      </c>
      <c r="BA37" s="51" t="s">
        <v>393</v>
      </c>
      <c r="BC37" s="59">
        <f t="shared" si="18"/>
        <v>0</v>
      </c>
      <c r="BD37" s="59">
        <f t="shared" si="19"/>
        <v>0</v>
      </c>
      <c r="BE37" s="59">
        <v>0</v>
      </c>
      <c r="BF37" s="59">
        <f t="shared" si="20"/>
        <v>0</v>
      </c>
      <c r="BH37" s="60">
        <f t="shared" si="21"/>
        <v>0</v>
      </c>
      <c r="BI37" s="60">
        <f t="shared" si="22"/>
        <v>0</v>
      </c>
      <c r="BJ37" s="60">
        <f t="shared" si="23"/>
        <v>0</v>
      </c>
    </row>
    <row r="38" spans="1:62" x14ac:dyDescent="0.2">
      <c r="A38" s="32" t="s">
        <v>32</v>
      </c>
      <c r="B38" s="32" t="s">
        <v>132</v>
      </c>
      <c r="C38" s="32" t="s">
        <v>162</v>
      </c>
      <c r="D38" s="32" t="s">
        <v>282</v>
      </c>
      <c r="E38" s="32" t="s">
        <v>361</v>
      </c>
      <c r="F38" s="33">
        <v>2</v>
      </c>
      <c r="G38" s="58">
        <v>0</v>
      </c>
      <c r="H38" s="33">
        <f t="shared" si="24"/>
        <v>0</v>
      </c>
      <c r="I38" s="33">
        <f t="shared" si="0"/>
        <v>0</v>
      </c>
      <c r="J38" s="33">
        <f t="shared" si="25"/>
        <v>0</v>
      </c>
      <c r="K38" s="57">
        <v>0</v>
      </c>
      <c r="L38" s="33">
        <f t="shared" si="1"/>
        <v>0</v>
      </c>
      <c r="M38" s="34" t="s">
        <v>484</v>
      </c>
      <c r="Z38" s="59">
        <f t="shared" si="2"/>
        <v>0</v>
      </c>
      <c r="AB38" s="59">
        <f t="shared" si="3"/>
        <v>0</v>
      </c>
      <c r="AC38" s="59">
        <f t="shared" si="4"/>
        <v>0</v>
      </c>
      <c r="AD38" s="59">
        <f t="shared" si="5"/>
        <v>0</v>
      </c>
      <c r="AE38" s="59">
        <f t="shared" si="6"/>
        <v>0</v>
      </c>
      <c r="AF38" s="59">
        <f t="shared" si="7"/>
        <v>0</v>
      </c>
      <c r="AG38" s="59">
        <f t="shared" si="8"/>
        <v>0</v>
      </c>
      <c r="AH38" s="59">
        <f t="shared" si="9"/>
        <v>0</v>
      </c>
      <c r="AI38" s="51" t="s">
        <v>132</v>
      </c>
      <c r="AJ38" s="60">
        <f t="shared" si="10"/>
        <v>0</v>
      </c>
      <c r="AK38" s="60">
        <f t="shared" si="11"/>
        <v>0</v>
      </c>
      <c r="AL38" s="60">
        <f t="shared" si="12"/>
        <v>0</v>
      </c>
      <c r="AN38" s="59">
        <v>21</v>
      </c>
      <c r="AO38" s="59">
        <f t="shared" si="13"/>
        <v>0</v>
      </c>
      <c r="AP38" s="59">
        <f t="shared" si="14"/>
        <v>0</v>
      </c>
      <c r="AQ38" s="61" t="s">
        <v>7</v>
      </c>
      <c r="AV38" s="59">
        <f t="shared" si="15"/>
        <v>0</v>
      </c>
      <c r="AW38" s="59">
        <f t="shared" si="16"/>
        <v>0</v>
      </c>
      <c r="AX38" s="59">
        <f t="shared" si="17"/>
        <v>0</v>
      </c>
      <c r="AY38" s="62" t="s">
        <v>391</v>
      </c>
      <c r="AZ38" s="62" t="s">
        <v>392</v>
      </c>
      <c r="BA38" s="51" t="s">
        <v>393</v>
      </c>
      <c r="BC38" s="59">
        <f t="shared" si="18"/>
        <v>0</v>
      </c>
      <c r="BD38" s="59">
        <f t="shared" si="19"/>
        <v>0</v>
      </c>
      <c r="BE38" s="59">
        <v>0</v>
      </c>
      <c r="BF38" s="59">
        <f t="shared" si="20"/>
        <v>0</v>
      </c>
      <c r="BH38" s="60">
        <f t="shared" si="21"/>
        <v>0</v>
      </c>
      <c r="BI38" s="60">
        <f t="shared" si="22"/>
        <v>0</v>
      </c>
      <c r="BJ38" s="60">
        <f t="shared" si="23"/>
        <v>0</v>
      </c>
    </row>
    <row r="39" spans="1:62" x14ac:dyDescent="0.2">
      <c r="A39" s="32" t="s">
        <v>33</v>
      </c>
      <c r="B39" s="32" t="s">
        <v>132</v>
      </c>
      <c r="C39" s="32" t="s">
        <v>163</v>
      </c>
      <c r="D39" s="32" t="s">
        <v>283</v>
      </c>
      <c r="E39" s="32" t="s">
        <v>361</v>
      </c>
      <c r="F39" s="33">
        <v>2</v>
      </c>
      <c r="G39" s="58">
        <v>0</v>
      </c>
      <c r="H39" s="33">
        <f t="shared" si="24"/>
        <v>0</v>
      </c>
      <c r="I39" s="33">
        <f t="shared" si="0"/>
        <v>0</v>
      </c>
      <c r="J39" s="33">
        <f t="shared" si="25"/>
        <v>0</v>
      </c>
      <c r="K39" s="57">
        <v>0</v>
      </c>
      <c r="L39" s="33">
        <f t="shared" si="1"/>
        <v>0</v>
      </c>
      <c r="M39" s="34" t="s">
        <v>484</v>
      </c>
      <c r="Z39" s="59">
        <f t="shared" si="2"/>
        <v>0</v>
      </c>
      <c r="AB39" s="59">
        <f t="shared" si="3"/>
        <v>0</v>
      </c>
      <c r="AC39" s="59">
        <f t="shared" si="4"/>
        <v>0</v>
      </c>
      <c r="AD39" s="59">
        <f t="shared" si="5"/>
        <v>0</v>
      </c>
      <c r="AE39" s="59">
        <f t="shared" si="6"/>
        <v>0</v>
      </c>
      <c r="AF39" s="59">
        <f t="shared" si="7"/>
        <v>0</v>
      </c>
      <c r="AG39" s="59">
        <f t="shared" si="8"/>
        <v>0</v>
      </c>
      <c r="AH39" s="59">
        <f t="shared" si="9"/>
        <v>0</v>
      </c>
      <c r="AI39" s="51" t="s">
        <v>132</v>
      </c>
      <c r="AJ39" s="60">
        <f t="shared" si="10"/>
        <v>0</v>
      </c>
      <c r="AK39" s="60">
        <f t="shared" si="11"/>
        <v>0</v>
      </c>
      <c r="AL39" s="60">
        <f t="shared" si="12"/>
        <v>0</v>
      </c>
      <c r="AN39" s="59">
        <v>21</v>
      </c>
      <c r="AO39" s="59">
        <f t="shared" si="13"/>
        <v>0</v>
      </c>
      <c r="AP39" s="59">
        <f t="shared" si="14"/>
        <v>0</v>
      </c>
      <c r="AQ39" s="61" t="s">
        <v>7</v>
      </c>
      <c r="AV39" s="59">
        <f t="shared" si="15"/>
        <v>0</v>
      </c>
      <c r="AW39" s="59">
        <f t="shared" si="16"/>
        <v>0</v>
      </c>
      <c r="AX39" s="59">
        <f t="shared" si="17"/>
        <v>0</v>
      </c>
      <c r="AY39" s="62" t="s">
        <v>391</v>
      </c>
      <c r="AZ39" s="62" t="s">
        <v>392</v>
      </c>
      <c r="BA39" s="51" t="s">
        <v>393</v>
      </c>
      <c r="BC39" s="59">
        <f t="shared" si="18"/>
        <v>0</v>
      </c>
      <c r="BD39" s="59">
        <f t="shared" si="19"/>
        <v>0</v>
      </c>
      <c r="BE39" s="59">
        <v>0</v>
      </c>
      <c r="BF39" s="59">
        <f t="shared" si="20"/>
        <v>0</v>
      </c>
      <c r="BH39" s="60">
        <f t="shared" si="21"/>
        <v>0</v>
      </c>
      <c r="BI39" s="60">
        <f t="shared" si="22"/>
        <v>0</v>
      </c>
      <c r="BJ39" s="60">
        <f t="shared" si="23"/>
        <v>0</v>
      </c>
    </row>
    <row r="40" spans="1:62" x14ac:dyDescent="0.2">
      <c r="A40" s="32" t="s">
        <v>34</v>
      </c>
      <c r="B40" s="32" t="s">
        <v>132</v>
      </c>
      <c r="C40" s="32" t="s">
        <v>164</v>
      </c>
      <c r="D40" s="32" t="s">
        <v>284</v>
      </c>
      <c r="E40" s="32" t="s">
        <v>361</v>
      </c>
      <c r="F40" s="33">
        <v>2</v>
      </c>
      <c r="G40" s="58">
        <v>0</v>
      </c>
      <c r="H40" s="33">
        <f t="shared" si="24"/>
        <v>0</v>
      </c>
      <c r="I40" s="33">
        <f t="shared" si="0"/>
        <v>0</v>
      </c>
      <c r="J40" s="33">
        <f t="shared" si="25"/>
        <v>0</v>
      </c>
      <c r="K40" s="57">
        <v>0</v>
      </c>
      <c r="L40" s="33">
        <f t="shared" si="1"/>
        <v>0</v>
      </c>
      <c r="M40" s="34" t="s">
        <v>484</v>
      </c>
      <c r="Z40" s="59">
        <f t="shared" si="2"/>
        <v>0</v>
      </c>
      <c r="AB40" s="59">
        <f t="shared" si="3"/>
        <v>0</v>
      </c>
      <c r="AC40" s="59">
        <f t="shared" si="4"/>
        <v>0</v>
      </c>
      <c r="AD40" s="59">
        <f t="shared" si="5"/>
        <v>0</v>
      </c>
      <c r="AE40" s="59">
        <f t="shared" si="6"/>
        <v>0</v>
      </c>
      <c r="AF40" s="59">
        <f t="shared" si="7"/>
        <v>0</v>
      </c>
      <c r="AG40" s="59">
        <f t="shared" si="8"/>
        <v>0</v>
      </c>
      <c r="AH40" s="59">
        <f t="shared" si="9"/>
        <v>0</v>
      </c>
      <c r="AI40" s="51" t="s">
        <v>132</v>
      </c>
      <c r="AJ40" s="60">
        <f t="shared" si="10"/>
        <v>0</v>
      </c>
      <c r="AK40" s="60">
        <f t="shared" si="11"/>
        <v>0</v>
      </c>
      <c r="AL40" s="60">
        <f t="shared" si="12"/>
        <v>0</v>
      </c>
      <c r="AN40" s="59">
        <v>21</v>
      </c>
      <c r="AO40" s="59">
        <f t="shared" si="13"/>
        <v>0</v>
      </c>
      <c r="AP40" s="59">
        <f t="shared" si="14"/>
        <v>0</v>
      </c>
      <c r="AQ40" s="61" t="s">
        <v>7</v>
      </c>
      <c r="AV40" s="59">
        <f t="shared" si="15"/>
        <v>0</v>
      </c>
      <c r="AW40" s="59">
        <f t="shared" si="16"/>
        <v>0</v>
      </c>
      <c r="AX40" s="59">
        <f t="shared" si="17"/>
        <v>0</v>
      </c>
      <c r="AY40" s="62" t="s">
        <v>391</v>
      </c>
      <c r="AZ40" s="62" t="s">
        <v>392</v>
      </c>
      <c r="BA40" s="51" t="s">
        <v>393</v>
      </c>
      <c r="BC40" s="59">
        <f t="shared" si="18"/>
        <v>0</v>
      </c>
      <c r="BD40" s="59">
        <f t="shared" si="19"/>
        <v>0</v>
      </c>
      <c r="BE40" s="59">
        <v>0</v>
      </c>
      <c r="BF40" s="59">
        <f t="shared" si="20"/>
        <v>0</v>
      </c>
      <c r="BH40" s="60">
        <f t="shared" si="21"/>
        <v>0</v>
      </c>
      <c r="BI40" s="60">
        <f t="shared" si="22"/>
        <v>0</v>
      </c>
      <c r="BJ40" s="60">
        <f t="shared" si="23"/>
        <v>0</v>
      </c>
    </row>
    <row r="41" spans="1:62" s="63" customFormat="1" x14ac:dyDescent="0.2">
      <c r="A41" s="32" t="s">
        <v>35</v>
      </c>
      <c r="B41" s="32" t="s">
        <v>132</v>
      </c>
      <c r="C41" s="32" t="s">
        <v>165</v>
      </c>
      <c r="D41" s="32" t="s">
        <v>285</v>
      </c>
      <c r="E41" s="32" t="s">
        <v>361</v>
      </c>
      <c r="F41" s="33">
        <v>12</v>
      </c>
      <c r="G41" s="58">
        <v>0</v>
      </c>
      <c r="H41" s="33">
        <f t="shared" si="24"/>
        <v>0</v>
      </c>
      <c r="I41" s="33">
        <f t="shared" si="0"/>
        <v>0</v>
      </c>
      <c r="J41" s="33">
        <f t="shared" si="25"/>
        <v>0</v>
      </c>
      <c r="K41" s="57">
        <v>0</v>
      </c>
      <c r="L41" s="33">
        <f t="shared" ref="L41:L71" si="26">F41*K41</f>
        <v>0</v>
      </c>
      <c r="M41" s="34" t="s">
        <v>484</v>
      </c>
      <c r="Z41" s="59">
        <f t="shared" ref="Z41:Z71" si="27">IF(AQ41="5",BJ41,0)</f>
        <v>0</v>
      </c>
      <c r="AB41" s="59">
        <f t="shared" ref="AB41:AB71" si="28">IF(AQ41="1",BH41,0)</f>
        <v>0</v>
      </c>
      <c r="AC41" s="59">
        <f t="shared" ref="AC41:AC71" si="29">IF(AQ41="1",BI41,0)</f>
        <v>0</v>
      </c>
      <c r="AD41" s="59">
        <f t="shared" ref="AD41:AD71" si="30">IF(AQ41="7",BH41,0)</f>
        <v>0</v>
      </c>
      <c r="AE41" s="59">
        <f t="shared" ref="AE41:AE71" si="31">IF(AQ41="7",BI41,0)</f>
        <v>0</v>
      </c>
      <c r="AF41" s="59">
        <f t="shared" ref="AF41:AF71" si="32">IF(AQ41="2",BH41,0)</f>
        <v>0</v>
      </c>
      <c r="AG41" s="59">
        <f t="shared" ref="AG41:AG71" si="33">IF(AQ41="2",BI41,0)</f>
        <v>0</v>
      </c>
      <c r="AH41" s="59">
        <f t="shared" ref="AH41:AH71" si="34">IF(AQ41="0",BJ41,0)</f>
        <v>0</v>
      </c>
      <c r="AI41" s="64" t="s">
        <v>132</v>
      </c>
      <c r="AJ41" s="60">
        <f t="shared" ref="AJ41:AJ71" si="35">IF(AN41=0,J41,0)</f>
        <v>0</v>
      </c>
      <c r="AK41" s="60">
        <f t="shared" ref="AK41:AK71" si="36">IF(AN41=15,J41,0)</f>
        <v>0</v>
      </c>
      <c r="AL41" s="60">
        <f t="shared" ref="AL41:AL71" si="37">IF(AN41=21,J41,0)</f>
        <v>0</v>
      </c>
      <c r="AN41" s="59">
        <v>21</v>
      </c>
      <c r="AO41" s="59">
        <f t="shared" ref="AO41:AO71" si="38">G41*0.9</f>
        <v>0</v>
      </c>
      <c r="AP41" s="59">
        <f t="shared" ref="AP41:AP71" si="39">G41*(1-0.9)</f>
        <v>0</v>
      </c>
      <c r="AQ41" s="61" t="s">
        <v>7</v>
      </c>
      <c r="AV41" s="59">
        <f t="shared" ref="AV41:AV71" si="40">AW41+AX41</f>
        <v>0</v>
      </c>
      <c r="AW41" s="59">
        <f t="shared" ref="AW41:AW71" si="41">F41*AO41</f>
        <v>0</v>
      </c>
      <c r="AX41" s="59">
        <f t="shared" ref="AX41:AX71" si="42">F41*AP41</f>
        <v>0</v>
      </c>
      <c r="AY41" s="62" t="s">
        <v>391</v>
      </c>
      <c r="AZ41" s="62" t="s">
        <v>392</v>
      </c>
      <c r="BA41" s="64" t="s">
        <v>393</v>
      </c>
      <c r="BC41" s="59">
        <f t="shared" ref="BC41:BC71" si="43">AW41+AX41</f>
        <v>0</v>
      </c>
      <c r="BD41" s="59">
        <f t="shared" ref="BD41:BD71" si="44">G41/(100-BE41)*100</f>
        <v>0</v>
      </c>
      <c r="BE41" s="59">
        <v>0</v>
      </c>
      <c r="BF41" s="59">
        <f t="shared" ref="BF41:BF71" si="45">L41</f>
        <v>0</v>
      </c>
      <c r="BH41" s="60">
        <f t="shared" ref="BH41:BH71" si="46">F41*AO41</f>
        <v>0</v>
      </c>
      <c r="BI41" s="60">
        <f t="shared" ref="BI41:BI71" si="47">F41*AP41</f>
        <v>0</v>
      </c>
      <c r="BJ41" s="60">
        <f t="shared" ref="BJ41:BJ71" si="48">F41*G41</f>
        <v>0</v>
      </c>
    </row>
    <row r="42" spans="1:62" x14ac:dyDescent="0.2">
      <c r="A42" s="32" t="s">
        <v>36</v>
      </c>
      <c r="B42" s="32" t="s">
        <v>132</v>
      </c>
      <c r="C42" s="32" t="s">
        <v>166</v>
      </c>
      <c r="D42" s="32" t="s">
        <v>286</v>
      </c>
      <c r="E42" s="32" t="s">
        <v>361</v>
      </c>
      <c r="F42" s="33">
        <v>2</v>
      </c>
      <c r="G42" s="58">
        <v>0</v>
      </c>
      <c r="H42" s="33">
        <f t="shared" si="24"/>
        <v>0</v>
      </c>
      <c r="I42" s="33">
        <f t="shared" si="0"/>
        <v>0</v>
      </c>
      <c r="J42" s="33">
        <f t="shared" si="25"/>
        <v>0</v>
      </c>
      <c r="K42" s="57">
        <v>0</v>
      </c>
      <c r="L42" s="33">
        <f t="shared" si="26"/>
        <v>0</v>
      </c>
      <c r="M42" s="34" t="s">
        <v>484</v>
      </c>
      <c r="Z42" s="59">
        <f t="shared" si="27"/>
        <v>0</v>
      </c>
      <c r="AB42" s="59">
        <f t="shared" si="28"/>
        <v>0</v>
      </c>
      <c r="AC42" s="59">
        <f t="shared" si="29"/>
        <v>0</v>
      </c>
      <c r="AD42" s="59">
        <f t="shared" si="30"/>
        <v>0</v>
      </c>
      <c r="AE42" s="59">
        <f t="shared" si="31"/>
        <v>0</v>
      </c>
      <c r="AF42" s="59">
        <f t="shared" si="32"/>
        <v>0</v>
      </c>
      <c r="AG42" s="59">
        <f t="shared" si="33"/>
        <v>0</v>
      </c>
      <c r="AH42" s="59">
        <f t="shared" si="34"/>
        <v>0</v>
      </c>
      <c r="AI42" s="51" t="s">
        <v>132</v>
      </c>
      <c r="AJ42" s="60">
        <f t="shared" si="35"/>
        <v>0</v>
      </c>
      <c r="AK42" s="60">
        <f t="shared" si="36"/>
        <v>0</v>
      </c>
      <c r="AL42" s="60">
        <f t="shared" si="37"/>
        <v>0</v>
      </c>
      <c r="AN42" s="59">
        <v>21</v>
      </c>
      <c r="AO42" s="59">
        <f t="shared" si="38"/>
        <v>0</v>
      </c>
      <c r="AP42" s="59">
        <f t="shared" si="39"/>
        <v>0</v>
      </c>
      <c r="AQ42" s="61" t="s">
        <v>7</v>
      </c>
      <c r="AV42" s="59">
        <f t="shared" si="40"/>
        <v>0</v>
      </c>
      <c r="AW42" s="59">
        <f t="shared" si="41"/>
        <v>0</v>
      </c>
      <c r="AX42" s="59">
        <f t="shared" si="42"/>
        <v>0</v>
      </c>
      <c r="AY42" s="62" t="s">
        <v>391</v>
      </c>
      <c r="AZ42" s="62" t="s">
        <v>392</v>
      </c>
      <c r="BA42" s="51" t="s">
        <v>393</v>
      </c>
      <c r="BC42" s="59">
        <f t="shared" si="43"/>
        <v>0</v>
      </c>
      <c r="BD42" s="59">
        <f t="shared" si="44"/>
        <v>0</v>
      </c>
      <c r="BE42" s="59">
        <v>0</v>
      </c>
      <c r="BF42" s="59">
        <f t="shared" si="45"/>
        <v>0</v>
      </c>
      <c r="BH42" s="60">
        <f t="shared" si="46"/>
        <v>0</v>
      </c>
      <c r="BI42" s="60">
        <f t="shared" si="47"/>
        <v>0</v>
      </c>
      <c r="BJ42" s="60">
        <f t="shared" si="48"/>
        <v>0</v>
      </c>
    </row>
    <row r="43" spans="1:62" x14ac:dyDescent="0.2">
      <c r="A43" s="32" t="s">
        <v>37</v>
      </c>
      <c r="B43" s="32" t="s">
        <v>132</v>
      </c>
      <c r="C43" s="32" t="s">
        <v>167</v>
      </c>
      <c r="D43" s="32" t="s">
        <v>287</v>
      </c>
      <c r="E43" s="32" t="s">
        <v>361</v>
      </c>
      <c r="F43" s="33">
        <v>8</v>
      </c>
      <c r="G43" s="58">
        <v>0</v>
      </c>
      <c r="H43" s="33">
        <f t="shared" si="24"/>
        <v>0</v>
      </c>
      <c r="I43" s="33">
        <f t="shared" si="0"/>
        <v>0</v>
      </c>
      <c r="J43" s="33">
        <f t="shared" si="25"/>
        <v>0</v>
      </c>
      <c r="K43" s="57">
        <v>0</v>
      </c>
      <c r="L43" s="33">
        <f t="shared" si="26"/>
        <v>0</v>
      </c>
      <c r="M43" s="34" t="s">
        <v>484</v>
      </c>
      <c r="Z43" s="59">
        <f t="shared" si="27"/>
        <v>0</v>
      </c>
      <c r="AB43" s="59">
        <f t="shared" si="28"/>
        <v>0</v>
      </c>
      <c r="AC43" s="59">
        <f t="shared" si="29"/>
        <v>0</v>
      </c>
      <c r="AD43" s="59">
        <f t="shared" si="30"/>
        <v>0</v>
      </c>
      <c r="AE43" s="59">
        <f t="shared" si="31"/>
        <v>0</v>
      </c>
      <c r="AF43" s="59">
        <f t="shared" si="32"/>
        <v>0</v>
      </c>
      <c r="AG43" s="59">
        <f t="shared" si="33"/>
        <v>0</v>
      </c>
      <c r="AH43" s="59">
        <f t="shared" si="34"/>
        <v>0</v>
      </c>
      <c r="AI43" s="51" t="s">
        <v>132</v>
      </c>
      <c r="AJ43" s="60">
        <f t="shared" si="35"/>
        <v>0</v>
      </c>
      <c r="AK43" s="60">
        <f t="shared" si="36"/>
        <v>0</v>
      </c>
      <c r="AL43" s="60">
        <f t="shared" si="37"/>
        <v>0</v>
      </c>
      <c r="AN43" s="59">
        <v>21</v>
      </c>
      <c r="AO43" s="59">
        <f t="shared" si="38"/>
        <v>0</v>
      </c>
      <c r="AP43" s="59">
        <f t="shared" si="39"/>
        <v>0</v>
      </c>
      <c r="AQ43" s="61" t="s">
        <v>7</v>
      </c>
      <c r="AV43" s="59">
        <f t="shared" si="40"/>
        <v>0</v>
      </c>
      <c r="AW43" s="59">
        <f t="shared" si="41"/>
        <v>0</v>
      </c>
      <c r="AX43" s="59">
        <f t="shared" si="42"/>
        <v>0</v>
      </c>
      <c r="AY43" s="62" t="s">
        <v>391</v>
      </c>
      <c r="AZ43" s="62" t="s">
        <v>392</v>
      </c>
      <c r="BA43" s="51" t="s">
        <v>393</v>
      </c>
      <c r="BC43" s="59">
        <f t="shared" si="43"/>
        <v>0</v>
      </c>
      <c r="BD43" s="59">
        <f t="shared" si="44"/>
        <v>0</v>
      </c>
      <c r="BE43" s="59">
        <v>0</v>
      </c>
      <c r="BF43" s="59">
        <f t="shared" si="45"/>
        <v>0</v>
      </c>
      <c r="BH43" s="60">
        <f t="shared" si="46"/>
        <v>0</v>
      </c>
      <c r="BI43" s="60">
        <f t="shared" si="47"/>
        <v>0</v>
      </c>
      <c r="BJ43" s="60">
        <f t="shared" si="48"/>
        <v>0</v>
      </c>
    </row>
    <row r="44" spans="1:62" x14ac:dyDescent="0.2">
      <c r="A44" s="32" t="s">
        <v>38</v>
      </c>
      <c r="B44" s="32" t="s">
        <v>132</v>
      </c>
      <c r="C44" s="32" t="s">
        <v>168</v>
      </c>
      <c r="D44" s="32" t="s">
        <v>448</v>
      </c>
      <c r="E44" s="32" t="s">
        <v>361</v>
      </c>
      <c r="F44" s="33">
        <v>1</v>
      </c>
      <c r="G44" s="58">
        <v>0</v>
      </c>
      <c r="H44" s="33">
        <f t="shared" si="24"/>
        <v>0</v>
      </c>
      <c r="I44" s="33">
        <f t="shared" si="0"/>
        <v>0</v>
      </c>
      <c r="J44" s="33">
        <f t="shared" si="25"/>
        <v>0</v>
      </c>
      <c r="K44" s="57">
        <v>0</v>
      </c>
      <c r="L44" s="33">
        <f t="shared" si="26"/>
        <v>0</v>
      </c>
      <c r="M44" s="34" t="s">
        <v>484</v>
      </c>
      <c r="Z44" s="59">
        <f t="shared" si="27"/>
        <v>0</v>
      </c>
      <c r="AB44" s="59">
        <f t="shared" si="28"/>
        <v>0</v>
      </c>
      <c r="AC44" s="59">
        <f t="shared" si="29"/>
        <v>0</v>
      </c>
      <c r="AD44" s="59">
        <f t="shared" si="30"/>
        <v>0</v>
      </c>
      <c r="AE44" s="59">
        <f t="shared" si="31"/>
        <v>0</v>
      </c>
      <c r="AF44" s="59">
        <f t="shared" si="32"/>
        <v>0</v>
      </c>
      <c r="AG44" s="59">
        <f t="shared" si="33"/>
        <v>0</v>
      </c>
      <c r="AH44" s="59">
        <f t="shared" si="34"/>
        <v>0</v>
      </c>
      <c r="AI44" s="51" t="s">
        <v>132</v>
      </c>
      <c r="AJ44" s="60">
        <f t="shared" si="35"/>
        <v>0</v>
      </c>
      <c r="AK44" s="60">
        <f t="shared" si="36"/>
        <v>0</v>
      </c>
      <c r="AL44" s="60">
        <f t="shared" si="37"/>
        <v>0</v>
      </c>
      <c r="AN44" s="59">
        <v>21</v>
      </c>
      <c r="AO44" s="59">
        <f t="shared" si="38"/>
        <v>0</v>
      </c>
      <c r="AP44" s="59">
        <f t="shared" si="39"/>
        <v>0</v>
      </c>
      <c r="AQ44" s="61" t="s">
        <v>7</v>
      </c>
      <c r="AV44" s="59">
        <f t="shared" si="40"/>
        <v>0</v>
      </c>
      <c r="AW44" s="59">
        <f t="shared" si="41"/>
        <v>0</v>
      </c>
      <c r="AX44" s="59">
        <f t="shared" si="42"/>
        <v>0</v>
      </c>
      <c r="AY44" s="62" t="s">
        <v>391</v>
      </c>
      <c r="AZ44" s="62" t="s">
        <v>392</v>
      </c>
      <c r="BA44" s="51" t="s">
        <v>393</v>
      </c>
      <c r="BC44" s="59">
        <f t="shared" si="43"/>
        <v>0</v>
      </c>
      <c r="BD44" s="59">
        <f t="shared" si="44"/>
        <v>0</v>
      </c>
      <c r="BE44" s="59">
        <v>0</v>
      </c>
      <c r="BF44" s="59">
        <f t="shared" si="45"/>
        <v>0</v>
      </c>
      <c r="BH44" s="60">
        <f t="shared" si="46"/>
        <v>0</v>
      </c>
      <c r="BI44" s="60">
        <f t="shared" si="47"/>
        <v>0</v>
      </c>
      <c r="BJ44" s="60">
        <f t="shared" si="48"/>
        <v>0</v>
      </c>
    </row>
    <row r="45" spans="1:62" x14ac:dyDescent="0.2">
      <c r="A45" s="32" t="s">
        <v>39</v>
      </c>
      <c r="B45" s="32" t="s">
        <v>132</v>
      </c>
      <c r="C45" s="32" t="s">
        <v>169</v>
      </c>
      <c r="D45" s="32" t="s">
        <v>465</v>
      </c>
      <c r="E45" s="32" t="s">
        <v>361</v>
      </c>
      <c r="F45" s="33">
        <v>7</v>
      </c>
      <c r="G45" s="58">
        <v>0</v>
      </c>
      <c r="H45" s="33">
        <f t="shared" si="24"/>
        <v>0</v>
      </c>
      <c r="I45" s="33">
        <f t="shared" si="0"/>
        <v>0</v>
      </c>
      <c r="J45" s="33">
        <f t="shared" si="25"/>
        <v>0</v>
      </c>
      <c r="K45" s="57">
        <v>0</v>
      </c>
      <c r="L45" s="33">
        <f t="shared" si="26"/>
        <v>0</v>
      </c>
      <c r="M45" s="34" t="s">
        <v>484</v>
      </c>
      <c r="Z45" s="59">
        <f t="shared" si="27"/>
        <v>0</v>
      </c>
      <c r="AB45" s="59">
        <f t="shared" si="28"/>
        <v>0</v>
      </c>
      <c r="AC45" s="59">
        <f t="shared" si="29"/>
        <v>0</v>
      </c>
      <c r="AD45" s="59">
        <f t="shared" si="30"/>
        <v>0</v>
      </c>
      <c r="AE45" s="59">
        <f t="shared" si="31"/>
        <v>0</v>
      </c>
      <c r="AF45" s="59">
        <f t="shared" si="32"/>
        <v>0</v>
      </c>
      <c r="AG45" s="59">
        <f t="shared" si="33"/>
        <v>0</v>
      </c>
      <c r="AH45" s="59">
        <f t="shared" si="34"/>
        <v>0</v>
      </c>
      <c r="AI45" s="51" t="s">
        <v>132</v>
      </c>
      <c r="AJ45" s="60">
        <f t="shared" si="35"/>
        <v>0</v>
      </c>
      <c r="AK45" s="60">
        <f t="shared" si="36"/>
        <v>0</v>
      </c>
      <c r="AL45" s="60">
        <f t="shared" si="37"/>
        <v>0</v>
      </c>
      <c r="AN45" s="59">
        <v>21</v>
      </c>
      <c r="AO45" s="59">
        <f t="shared" si="38"/>
        <v>0</v>
      </c>
      <c r="AP45" s="59">
        <f t="shared" si="39"/>
        <v>0</v>
      </c>
      <c r="AQ45" s="61" t="s">
        <v>7</v>
      </c>
      <c r="AV45" s="59">
        <f t="shared" si="40"/>
        <v>0</v>
      </c>
      <c r="AW45" s="59">
        <f t="shared" si="41"/>
        <v>0</v>
      </c>
      <c r="AX45" s="59">
        <f t="shared" si="42"/>
        <v>0</v>
      </c>
      <c r="AY45" s="62" t="s">
        <v>391</v>
      </c>
      <c r="AZ45" s="62" t="s">
        <v>392</v>
      </c>
      <c r="BA45" s="51" t="s">
        <v>393</v>
      </c>
      <c r="BC45" s="59">
        <f t="shared" si="43"/>
        <v>0</v>
      </c>
      <c r="BD45" s="59">
        <f t="shared" si="44"/>
        <v>0</v>
      </c>
      <c r="BE45" s="59">
        <v>0</v>
      </c>
      <c r="BF45" s="59">
        <f t="shared" si="45"/>
        <v>0</v>
      </c>
      <c r="BH45" s="60">
        <f t="shared" si="46"/>
        <v>0</v>
      </c>
      <c r="BI45" s="60">
        <f t="shared" si="47"/>
        <v>0</v>
      </c>
      <c r="BJ45" s="60">
        <f t="shared" si="48"/>
        <v>0</v>
      </c>
    </row>
    <row r="46" spans="1:62" x14ac:dyDescent="0.2">
      <c r="A46" s="32" t="s">
        <v>40</v>
      </c>
      <c r="B46" s="32" t="s">
        <v>132</v>
      </c>
      <c r="C46" s="32" t="s">
        <v>170</v>
      </c>
      <c r="D46" s="32" t="s">
        <v>466</v>
      </c>
      <c r="E46" s="32" t="s">
        <v>361</v>
      </c>
      <c r="F46" s="33">
        <v>2</v>
      </c>
      <c r="G46" s="58">
        <v>0</v>
      </c>
      <c r="H46" s="33">
        <f t="shared" si="24"/>
        <v>0</v>
      </c>
      <c r="I46" s="33">
        <f t="shared" si="0"/>
        <v>0</v>
      </c>
      <c r="J46" s="33">
        <f t="shared" si="25"/>
        <v>0</v>
      </c>
      <c r="K46" s="57">
        <v>0</v>
      </c>
      <c r="L46" s="33">
        <f t="shared" si="26"/>
        <v>0</v>
      </c>
      <c r="M46" s="34" t="s">
        <v>484</v>
      </c>
      <c r="Z46" s="59">
        <f t="shared" si="27"/>
        <v>0</v>
      </c>
      <c r="AB46" s="59">
        <f t="shared" si="28"/>
        <v>0</v>
      </c>
      <c r="AC46" s="59">
        <f t="shared" si="29"/>
        <v>0</v>
      </c>
      <c r="AD46" s="59">
        <f t="shared" si="30"/>
        <v>0</v>
      </c>
      <c r="AE46" s="59">
        <f t="shared" si="31"/>
        <v>0</v>
      </c>
      <c r="AF46" s="59">
        <f t="shared" si="32"/>
        <v>0</v>
      </c>
      <c r="AG46" s="59">
        <f t="shared" si="33"/>
        <v>0</v>
      </c>
      <c r="AH46" s="59">
        <f t="shared" si="34"/>
        <v>0</v>
      </c>
      <c r="AI46" s="51" t="s">
        <v>132</v>
      </c>
      <c r="AJ46" s="60">
        <f t="shared" si="35"/>
        <v>0</v>
      </c>
      <c r="AK46" s="60">
        <f t="shared" si="36"/>
        <v>0</v>
      </c>
      <c r="AL46" s="60">
        <f t="shared" si="37"/>
        <v>0</v>
      </c>
      <c r="AN46" s="59">
        <v>21</v>
      </c>
      <c r="AO46" s="59">
        <f t="shared" si="38"/>
        <v>0</v>
      </c>
      <c r="AP46" s="59">
        <f t="shared" si="39"/>
        <v>0</v>
      </c>
      <c r="AQ46" s="61" t="s">
        <v>7</v>
      </c>
      <c r="AV46" s="59">
        <f t="shared" si="40"/>
        <v>0</v>
      </c>
      <c r="AW46" s="59">
        <f t="shared" si="41"/>
        <v>0</v>
      </c>
      <c r="AX46" s="59">
        <f t="shared" si="42"/>
        <v>0</v>
      </c>
      <c r="AY46" s="62" t="s">
        <v>391</v>
      </c>
      <c r="AZ46" s="62" t="s">
        <v>392</v>
      </c>
      <c r="BA46" s="51" t="s">
        <v>393</v>
      </c>
      <c r="BC46" s="59">
        <f t="shared" si="43"/>
        <v>0</v>
      </c>
      <c r="BD46" s="59">
        <f t="shared" si="44"/>
        <v>0</v>
      </c>
      <c r="BE46" s="59">
        <v>0</v>
      </c>
      <c r="BF46" s="59">
        <f t="shared" si="45"/>
        <v>0</v>
      </c>
      <c r="BH46" s="60">
        <f t="shared" si="46"/>
        <v>0</v>
      </c>
      <c r="BI46" s="60">
        <f t="shared" si="47"/>
        <v>0</v>
      </c>
      <c r="BJ46" s="60">
        <f t="shared" si="48"/>
        <v>0</v>
      </c>
    </row>
    <row r="47" spans="1:62" x14ac:dyDescent="0.2">
      <c r="A47" s="32" t="s">
        <v>41</v>
      </c>
      <c r="B47" s="32" t="s">
        <v>132</v>
      </c>
      <c r="C47" s="32" t="s">
        <v>171</v>
      </c>
      <c r="D47" s="32" t="s">
        <v>467</v>
      </c>
      <c r="E47" s="32" t="s">
        <v>361</v>
      </c>
      <c r="F47" s="33">
        <v>1</v>
      </c>
      <c r="G47" s="58">
        <v>0</v>
      </c>
      <c r="H47" s="33">
        <f t="shared" si="24"/>
        <v>0</v>
      </c>
      <c r="I47" s="33">
        <f t="shared" si="0"/>
        <v>0</v>
      </c>
      <c r="J47" s="33">
        <f t="shared" si="25"/>
        <v>0</v>
      </c>
      <c r="K47" s="57">
        <v>0</v>
      </c>
      <c r="L47" s="33">
        <f t="shared" si="26"/>
        <v>0</v>
      </c>
      <c r="M47" s="34" t="s">
        <v>484</v>
      </c>
      <c r="Z47" s="59">
        <f t="shared" si="27"/>
        <v>0</v>
      </c>
      <c r="AB47" s="59">
        <f t="shared" si="28"/>
        <v>0</v>
      </c>
      <c r="AC47" s="59">
        <f t="shared" si="29"/>
        <v>0</v>
      </c>
      <c r="AD47" s="59">
        <f t="shared" si="30"/>
        <v>0</v>
      </c>
      <c r="AE47" s="59">
        <f t="shared" si="31"/>
        <v>0</v>
      </c>
      <c r="AF47" s="59">
        <f t="shared" si="32"/>
        <v>0</v>
      </c>
      <c r="AG47" s="59">
        <f t="shared" si="33"/>
        <v>0</v>
      </c>
      <c r="AH47" s="59">
        <f t="shared" si="34"/>
        <v>0</v>
      </c>
      <c r="AI47" s="51" t="s">
        <v>132</v>
      </c>
      <c r="AJ47" s="60">
        <f t="shared" si="35"/>
        <v>0</v>
      </c>
      <c r="AK47" s="60">
        <f t="shared" si="36"/>
        <v>0</v>
      </c>
      <c r="AL47" s="60">
        <f t="shared" si="37"/>
        <v>0</v>
      </c>
      <c r="AN47" s="59">
        <v>21</v>
      </c>
      <c r="AO47" s="59">
        <f t="shared" si="38"/>
        <v>0</v>
      </c>
      <c r="AP47" s="59">
        <f t="shared" si="39"/>
        <v>0</v>
      </c>
      <c r="AQ47" s="61" t="s">
        <v>7</v>
      </c>
      <c r="AV47" s="59">
        <f t="shared" si="40"/>
        <v>0</v>
      </c>
      <c r="AW47" s="59">
        <f t="shared" si="41"/>
        <v>0</v>
      </c>
      <c r="AX47" s="59">
        <f t="shared" si="42"/>
        <v>0</v>
      </c>
      <c r="AY47" s="62" t="s">
        <v>391</v>
      </c>
      <c r="AZ47" s="62" t="s">
        <v>392</v>
      </c>
      <c r="BA47" s="51" t="s">
        <v>393</v>
      </c>
      <c r="BC47" s="59">
        <f t="shared" si="43"/>
        <v>0</v>
      </c>
      <c r="BD47" s="59">
        <f t="shared" si="44"/>
        <v>0</v>
      </c>
      <c r="BE47" s="59">
        <v>0</v>
      </c>
      <c r="BF47" s="59">
        <f t="shared" si="45"/>
        <v>0</v>
      </c>
      <c r="BH47" s="60">
        <f t="shared" si="46"/>
        <v>0</v>
      </c>
      <c r="BI47" s="60">
        <f t="shared" si="47"/>
        <v>0</v>
      </c>
      <c r="BJ47" s="60">
        <f t="shared" si="48"/>
        <v>0</v>
      </c>
    </row>
    <row r="48" spans="1:62" x14ac:dyDescent="0.2">
      <c r="A48" s="32" t="s">
        <v>42</v>
      </c>
      <c r="B48" s="32" t="s">
        <v>132</v>
      </c>
      <c r="C48" s="32" t="s">
        <v>468</v>
      </c>
      <c r="D48" s="32" t="s">
        <v>470</v>
      </c>
      <c r="E48" s="32" t="s">
        <v>361</v>
      </c>
      <c r="F48" s="33">
        <v>1</v>
      </c>
      <c r="G48" s="58">
        <v>0</v>
      </c>
      <c r="H48" s="33">
        <f>F48*G48</f>
        <v>0</v>
      </c>
      <c r="I48" s="33">
        <f>F48*AP48</f>
        <v>0</v>
      </c>
      <c r="J48" s="33">
        <f>H48+I48</f>
        <v>0</v>
      </c>
      <c r="K48" s="57">
        <v>0</v>
      </c>
      <c r="L48" s="33">
        <f>F48*K48</f>
        <v>0</v>
      </c>
      <c r="M48" s="34" t="s">
        <v>484</v>
      </c>
      <c r="Z48" s="59">
        <f>IF(AQ48="5",BJ48,0)</f>
        <v>0</v>
      </c>
      <c r="AB48" s="59">
        <f>IF(AQ48="1",BH48,0)</f>
        <v>0</v>
      </c>
      <c r="AC48" s="59">
        <f>IF(AQ48="1",BI48,0)</f>
        <v>0</v>
      </c>
      <c r="AD48" s="59">
        <f>IF(AQ48="7",BH48,0)</f>
        <v>0</v>
      </c>
      <c r="AE48" s="59">
        <f>IF(AQ48="7",BI48,0)</f>
        <v>0</v>
      </c>
      <c r="AF48" s="59">
        <f>IF(AQ48="2",BH48,0)</f>
        <v>0</v>
      </c>
      <c r="AG48" s="59">
        <f>IF(AQ48="2",BI48,0)</f>
        <v>0</v>
      </c>
      <c r="AH48" s="59">
        <f>IF(AQ48="0",BJ48,0)</f>
        <v>0</v>
      </c>
      <c r="AI48" s="51" t="s">
        <v>132</v>
      </c>
      <c r="AJ48" s="60">
        <f>IF(AN48=0,J48,0)</f>
        <v>0</v>
      </c>
      <c r="AK48" s="60">
        <f>IF(AN48=15,J48,0)</f>
        <v>0</v>
      </c>
      <c r="AL48" s="60">
        <f>IF(AN48=21,J48,0)</f>
        <v>0</v>
      </c>
      <c r="AN48" s="59">
        <v>21</v>
      </c>
      <c r="AO48" s="59">
        <f>G48*0.9</f>
        <v>0</v>
      </c>
      <c r="AP48" s="59">
        <f>G48*(1-0.9)</f>
        <v>0</v>
      </c>
      <c r="AQ48" s="61" t="s">
        <v>7</v>
      </c>
      <c r="AV48" s="59">
        <f>AW48+AX48</f>
        <v>0</v>
      </c>
      <c r="AW48" s="59">
        <f>F48*AO48</f>
        <v>0</v>
      </c>
      <c r="AX48" s="59">
        <f>F48*AP48</f>
        <v>0</v>
      </c>
      <c r="AY48" s="62" t="s">
        <v>391</v>
      </c>
      <c r="AZ48" s="62" t="s">
        <v>392</v>
      </c>
      <c r="BA48" s="51" t="s">
        <v>393</v>
      </c>
      <c r="BC48" s="59">
        <f>AW48+AX48</f>
        <v>0</v>
      </c>
      <c r="BD48" s="59">
        <f>G48/(100-BE48)*100</f>
        <v>0</v>
      </c>
      <c r="BE48" s="59">
        <v>0</v>
      </c>
      <c r="BF48" s="59">
        <f>L48</f>
        <v>0</v>
      </c>
      <c r="BH48" s="60">
        <f>F48*AO48</f>
        <v>0</v>
      </c>
      <c r="BI48" s="60">
        <f>F48*AP48</f>
        <v>0</v>
      </c>
      <c r="BJ48" s="60">
        <f>F48*G48</f>
        <v>0</v>
      </c>
    </row>
    <row r="49" spans="1:62" x14ac:dyDescent="0.2">
      <c r="A49" s="32" t="s">
        <v>43</v>
      </c>
      <c r="B49" s="32" t="s">
        <v>132</v>
      </c>
      <c r="C49" s="32" t="s">
        <v>172</v>
      </c>
      <c r="D49" s="32" t="s">
        <v>469</v>
      </c>
      <c r="E49" s="32" t="s">
        <v>361</v>
      </c>
      <c r="F49" s="33">
        <v>20</v>
      </c>
      <c r="G49" s="58">
        <v>0</v>
      </c>
      <c r="H49" s="33">
        <f t="shared" si="24"/>
        <v>0</v>
      </c>
      <c r="I49" s="33">
        <f t="shared" si="0"/>
        <v>0</v>
      </c>
      <c r="J49" s="33">
        <f t="shared" si="25"/>
        <v>0</v>
      </c>
      <c r="K49" s="57">
        <v>0</v>
      </c>
      <c r="L49" s="33">
        <f t="shared" si="26"/>
        <v>0</v>
      </c>
      <c r="M49" s="34" t="s">
        <v>484</v>
      </c>
      <c r="Z49" s="59">
        <f t="shared" si="27"/>
        <v>0</v>
      </c>
      <c r="AB49" s="59">
        <f t="shared" si="28"/>
        <v>0</v>
      </c>
      <c r="AC49" s="59">
        <f t="shared" si="29"/>
        <v>0</v>
      </c>
      <c r="AD49" s="59">
        <f t="shared" si="30"/>
        <v>0</v>
      </c>
      <c r="AE49" s="59">
        <f t="shared" si="31"/>
        <v>0</v>
      </c>
      <c r="AF49" s="59">
        <f t="shared" si="32"/>
        <v>0</v>
      </c>
      <c r="AG49" s="59">
        <f t="shared" si="33"/>
        <v>0</v>
      </c>
      <c r="AH49" s="59">
        <f t="shared" si="34"/>
        <v>0</v>
      </c>
      <c r="AI49" s="51" t="s">
        <v>132</v>
      </c>
      <c r="AJ49" s="60">
        <f t="shared" si="35"/>
        <v>0</v>
      </c>
      <c r="AK49" s="60">
        <f t="shared" si="36"/>
        <v>0</v>
      </c>
      <c r="AL49" s="60">
        <f t="shared" si="37"/>
        <v>0</v>
      </c>
      <c r="AN49" s="59">
        <v>21</v>
      </c>
      <c r="AO49" s="59">
        <f t="shared" si="38"/>
        <v>0</v>
      </c>
      <c r="AP49" s="59">
        <f t="shared" si="39"/>
        <v>0</v>
      </c>
      <c r="AQ49" s="61" t="s">
        <v>7</v>
      </c>
      <c r="AV49" s="59">
        <f t="shared" si="40"/>
        <v>0</v>
      </c>
      <c r="AW49" s="59">
        <f t="shared" si="41"/>
        <v>0</v>
      </c>
      <c r="AX49" s="59">
        <f t="shared" si="42"/>
        <v>0</v>
      </c>
      <c r="AY49" s="62" t="s">
        <v>391</v>
      </c>
      <c r="AZ49" s="62" t="s">
        <v>392</v>
      </c>
      <c r="BA49" s="51" t="s">
        <v>393</v>
      </c>
      <c r="BC49" s="59">
        <f t="shared" si="43"/>
        <v>0</v>
      </c>
      <c r="BD49" s="59">
        <f t="shared" si="44"/>
        <v>0</v>
      </c>
      <c r="BE49" s="59">
        <v>0</v>
      </c>
      <c r="BF49" s="59">
        <f t="shared" si="45"/>
        <v>0</v>
      </c>
      <c r="BH49" s="60">
        <f t="shared" si="46"/>
        <v>0</v>
      </c>
      <c r="BI49" s="60">
        <f t="shared" si="47"/>
        <v>0</v>
      </c>
      <c r="BJ49" s="60">
        <f t="shared" si="48"/>
        <v>0</v>
      </c>
    </row>
    <row r="50" spans="1:62" x14ac:dyDescent="0.2">
      <c r="A50" s="32" t="s">
        <v>44</v>
      </c>
      <c r="B50" s="32" t="s">
        <v>132</v>
      </c>
      <c r="C50" s="32" t="s">
        <v>173</v>
      </c>
      <c r="D50" s="32" t="s">
        <v>288</v>
      </c>
      <c r="E50" s="32" t="s">
        <v>361</v>
      </c>
      <c r="F50" s="33">
        <v>1</v>
      </c>
      <c r="G50" s="58">
        <v>0</v>
      </c>
      <c r="H50" s="33">
        <f t="shared" si="24"/>
        <v>0</v>
      </c>
      <c r="I50" s="33">
        <f t="shared" si="0"/>
        <v>0</v>
      </c>
      <c r="J50" s="33">
        <f t="shared" si="25"/>
        <v>0</v>
      </c>
      <c r="K50" s="57">
        <v>0</v>
      </c>
      <c r="L50" s="33">
        <f t="shared" si="26"/>
        <v>0</v>
      </c>
      <c r="M50" s="34" t="s">
        <v>484</v>
      </c>
      <c r="Z50" s="59">
        <f t="shared" si="27"/>
        <v>0</v>
      </c>
      <c r="AB50" s="59">
        <f t="shared" si="28"/>
        <v>0</v>
      </c>
      <c r="AC50" s="59">
        <f t="shared" si="29"/>
        <v>0</v>
      </c>
      <c r="AD50" s="59">
        <f t="shared" si="30"/>
        <v>0</v>
      </c>
      <c r="AE50" s="59">
        <f t="shared" si="31"/>
        <v>0</v>
      </c>
      <c r="AF50" s="59">
        <f t="shared" si="32"/>
        <v>0</v>
      </c>
      <c r="AG50" s="59">
        <f t="shared" si="33"/>
        <v>0</v>
      </c>
      <c r="AH50" s="59">
        <f t="shared" si="34"/>
        <v>0</v>
      </c>
      <c r="AI50" s="51" t="s">
        <v>132</v>
      </c>
      <c r="AJ50" s="60">
        <f t="shared" si="35"/>
        <v>0</v>
      </c>
      <c r="AK50" s="60">
        <f t="shared" si="36"/>
        <v>0</v>
      </c>
      <c r="AL50" s="60">
        <f t="shared" si="37"/>
        <v>0</v>
      </c>
      <c r="AN50" s="59">
        <v>21</v>
      </c>
      <c r="AO50" s="59">
        <f t="shared" si="38"/>
        <v>0</v>
      </c>
      <c r="AP50" s="59">
        <f t="shared" si="39"/>
        <v>0</v>
      </c>
      <c r="AQ50" s="61" t="s">
        <v>7</v>
      </c>
      <c r="AV50" s="59">
        <f t="shared" si="40"/>
        <v>0</v>
      </c>
      <c r="AW50" s="59">
        <f t="shared" si="41"/>
        <v>0</v>
      </c>
      <c r="AX50" s="59">
        <f t="shared" si="42"/>
        <v>0</v>
      </c>
      <c r="AY50" s="62" t="s">
        <v>391</v>
      </c>
      <c r="AZ50" s="62" t="s">
        <v>392</v>
      </c>
      <c r="BA50" s="51" t="s">
        <v>393</v>
      </c>
      <c r="BC50" s="59">
        <f t="shared" si="43"/>
        <v>0</v>
      </c>
      <c r="BD50" s="59">
        <f t="shared" si="44"/>
        <v>0</v>
      </c>
      <c r="BE50" s="59">
        <v>0</v>
      </c>
      <c r="BF50" s="59">
        <f t="shared" si="45"/>
        <v>0</v>
      </c>
      <c r="BH50" s="60">
        <f t="shared" si="46"/>
        <v>0</v>
      </c>
      <c r="BI50" s="60">
        <f t="shared" si="47"/>
        <v>0</v>
      </c>
      <c r="BJ50" s="60">
        <f t="shared" si="48"/>
        <v>0</v>
      </c>
    </row>
    <row r="51" spans="1:62" x14ac:dyDescent="0.2">
      <c r="A51" s="32" t="s">
        <v>45</v>
      </c>
      <c r="B51" s="32" t="s">
        <v>132</v>
      </c>
      <c r="C51" s="32" t="s">
        <v>174</v>
      </c>
      <c r="D51" s="32" t="s">
        <v>289</v>
      </c>
      <c r="E51" s="32" t="s">
        <v>361</v>
      </c>
      <c r="F51" s="33">
        <v>3</v>
      </c>
      <c r="G51" s="58">
        <v>0</v>
      </c>
      <c r="H51" s="33">
        <f t="shared" si="24"/>
        <v>0</v>
      </c>
      <c r="I51" s="33">
        <f t="shared" si="0"/>
        <v>0</v>
      </c>
      <c r="J51" s="33">
        <f t="shared" si="25"/>
        <v>0</v>
      </c>
      <c r="K51" s="57">
        <v>0</v>
      </c>
      <c r="L51" s="33">
        <f t="shared" si="26"/>
        <v>0</v>
      </c>
      <c r="M51" s="34" t="s">
        <v>484</v>
      </c>
      <c r="Z51" s="59">
        <f t="shared" si="27"/>
        <v>0</v>
      </c>
      <c r="AB51" s="59">
        <f t="shared" si="28"/>
        <v>0</v>
      </c>
      <c r="AC51" s="59">
        <f t="shared" si="29"/>
        <v>0</v>
      </c>
      <c r="AD51" s="59">
        <f t="shared" si="30"/>
        <v>0</v>
      </c>
      <c r="AE51" s="59">
        <f t="shared" si="31"/>
        <v>0</v>
      </c>
      <c r="AF51" s="59">
        <f t="shared" si="32"/>
        <v>0</v>
      </c>
      <c r="AG51" s="59">
        <f t="shared" si="33"/>
        <v>0</v>
      </c>
      <c r="AH51" s="59">
        <f t="shared" si="34"/>
        <v>0</v>
      </c>
      <c r="AI51" s="51" t="s">
        <v>132</v>
      </c>
      <c r="AJ51" s="60">
        <f t="shared" si="35"/>
        <v>0</v>
      </c>
      <c r="AK51" s="60">
        <f t="shared" si="36"/>
        <v>0</v>
      </c>
      <c r="AL51" s="60">
        <f t="shared" si="37"/>
        <v>0</v>
      </c>
      <c r="AN51" s="59">
        <v>21</v>
      </c>
      <c r="AO51" s="59">
        <f t="shared" si="38"/>
        <v>0</v>
      </c>
      <c r="AP51" s="59">
        <f t="shared" si="39"/>
        <v>0</v>
      </c>
      <c r="AQ51" s="61" t="s">
        <v>7</v>
      </c>
      <c r="AV51" s="59">
        <f t="shared" si="40"/>
        <v>0</v>
      </c>
      <c r="AW51" s="59">
        <f t="shared" si="41"/>
        <v>0</v>
      </c>
      <c r="AX51" s="59">
        <f t="shared" si="42"/>
        <v>0</v>
      </c>
      <c r="AY51" s="62" t="s">
        <v>391</v>
      </c>
      <c r="AZ51" s="62" t="s">
        <v>392</v>
      </c>
      <c r="BA51" s="51" t="s">
        <v>393</v>
      </c>
      <c r="BC51" s="59">
        <f t="shared" si="43"/>
        <v>0</v>
      </c>
      <c r="BD51" s="59">
        <f t="shared" si="44"/>
        <v>0</v>
      </c>
      <c r="BE51" s="59">
        <v>0</v>
      </c>
      <c r="BF51" s="59">
        <f t="shared" si="45"/>
        <v>0</v>
      </c>
      <c r="BH51" s="60">
        <f t="shared" si="46"/>
        <v>0</v>
      </c>
      <c r="BI51" s="60">
        <f t="shared" si="47"/>
        <v>0</v>
      </c>
      <c r="BJ51" s="60">
        <f t="shared" si="48"/>
        <v>0</v>
      </c>
    </row>
    <row r="52" spans="1:62" x14ac:dyDescent="0.2">
      <c r="A52" s="32" t="s">
        <v>46</v>
      </c>
      <c r="B52" s="32" t="s">
        <v>132</v>
      </c>
      <c r="C52" s="32" t="s">
        <v>175</v>
      </c>
      <c r="D52" s="32" t="s">
        <v>472</v>
      </c>
      <c r="E52" s="32" t="s">
        <v>361</v>
      </c>
      <c r="F52" s="33">
        <v>1</v>
      </c>
      <c r="G52" s="58">
        <v>0</v>
      </c>
      <c r="H52" s="33">
        <f t="shared" si="24"/>
        <v>0</v>
      </c>
      <c r="I52" s="33">
        <f t="shared" si="0"/>
        <v>0</v>
      </c>
      <c r="J52" s="33">
        <f t="shared" si="25"/>
        <v>0</v>
      </c>
      <c r="K52" s="57">
        <v>0</v>
      </c>
      <c r="L52" s="33">
        <f t="shared" si="26"/>
        <v>0</v>
      </c>
      <c r="M52" s="34" t="s">
        <v>484</v>
      </c>
      <c r="Z52" s="59">
        <f t="shared" si="27"/>
        <v>0</v>
      </c>
      <c r="AB52" s="59">
        <f t="shared" si="28"/>
        <v>0</v>
      </c>
      <c r="AC52" s="59">
        <f t="shared" si="29"/>
        <v>0</v>
      </c>
      <c r="AD52" s="59">
        <f t="shared" si="30"/>
        <v>0</v>
      </c>
      <c r="AE52" s="59">
        <f t="shared" si="31"/>
        <v>0</v>
      </c>
      <c r="AF52" s="59">
        <f t="shared" si="32"/>
        <v>0</v>
      </c>
      <c r="AG52" s="59">
        <f t="shared" si="33"/>
        <v>0</v>
      </c>
      <c r="AH52" s="59">
        <f t="shared" si="34"/>
        <v>0</v>
      </c>
      <c r="AI52" s="51" t="s">
        <v>132</v>
      </c>
      <c r="AJ52" s="60">
        <f t="shared" si="35"/>
        <v>0</v>
      </c>
      <c r="AK52" s="60">
        <f t="shared" si="36"/>
        <v>0</v>
      </c>
      <c r="AL52" s="60">
        <f t="shared" si="37"/>
        <v>0</v>
      </c>
      <c r="AN52" s="59">
        <v>21</v>
      </c>
      <c r="AO52" s="59">
        <f t="shared" si="38"/>
        <v>0</v>
      </c>
      <c r="AP52" s="59">
        <f t="shared" si="39"/>
        <v>0</v>
      </c>
      <c r="AQ52" s="61" t="s">
        <v>7</v>
      </c>
      <c r="AV52" s="59">
        <f t="shared" si="40"/>
        <v>0</v>
      </c>
      <c r="AW52" s="59">
        <f t="shared" si="41"/>
        <v>0</v>
      </c>
      <c r="AX52" s="59">
        <f t="shared" si="42"/>
        <v>0</v>
      </c>
      <c r="AY52" s="62" t="s">
        <v>391</v>
      </c>
      <c r="AZ52" s="62" t="s">
        <v>392</v>
      </c>
      <c r="BA52" s="51" t="s">
        <v>393</v>
      </c>
      <c r="BC52" s="59">
        <f t="shared" si="43"/>
        <v>0</v>
      </c>
      <c r="BD52" s="59">
        <f t="shared" si="44"/>
        <v>0</v>
      </c>
      <c r="BE52" s="59">
        <v>0</v>
      </c>
      <c r="BF52" s="59">
        <f t="shared" si="45"/>
        <v>0</v>
      </c>
      <c r="BH52" s="60">
        <f t="shared" si="46"/>
        <v>0</v>
      </c>
      <c r="BI52" s="60">
        <f t="shared" si="47"/>
        <v>0</v>
      </c>
      <c r="BJ52" s="60">
        <f t="shared" si="48"/>
        <v>0</v>
      </c>
    </row>
    <row r="53" spans="1:62" x14ac:dyDescent="0.2">
      <c r="A53" s="32" t="s">
        <v>47</v>
      </c>
      <c r="B53" s="32" t="s">
        <v>132</v>
      </c>
      <c r="C53" s="32" t="s">
        <v>176</v>
      </c>
      <c r="D53" s="32" t="s">
        <v>471</v>
      </c>
      <c r="E53" s="32" t="s">
        <v>361</v>
      </c>
      <c r="F53" s="33">
        <v>1</v>
      </c>
      <c r="G53" s="58">
        <v>0</v>
      </c>
      <c r="H53" s="33">
        <f t="shared" si="24"/>
        <v>0</v>
      </c>
      <c r="I53" s="33">
        <f t="shared" si="0"/>
        <v>0</v>
      </c>
      <c r="J53" s="33">
        <f t="shared" si="25"/>
        <v>0</v>
      </c>
      <c r="K53" s="57">
        <v>0</v>
      </c>
      <c r="L53" s="33">
        <f t="shared" si="26"/>
        <v>0</v>
      </c>
      <c r="M53" s="34" t="s">
        <v>484</v>
      </c>
      <c r="Z53" s="59">
        <f t="shared" si="27"/>
        <v>0</v>
      </c>
      <c r="AB53" s="59">
        <f t="shared" si="28"/>
        <v>0</v>
      </c>
      <c r="AC53" s="59">
        <f t="shared" si="29"/>
        <v>0</v>
      </c>
      <c r="AD53" s="59">
        <f t="shared" si="30"/>
        <v>0</v>
      </c>
      <c r="AE53" s="59">
        <f t="shared" si="31"/>
        <v>0</v>
      </c>
      <c r="AF53" s="59">
        <f t="shared" si="32"/>
        <v>0</v>
      </c>
      <c r="AG53" s="59">
        <f t="shared" si="33"/>
        <v>0</v>
      </c>
      <c r="AH53" s="59">
        <f t="shared" si="34"/>
        <v>0</v>
      </c>
      <c r="AI53" s="51" t="s">
        <v>132</v>
      </c>
      <c r="AJ53" s="60">
        <f t="shared" si="35"/>
        <v>0</v>
      </c>
      <c r="AK53" s="60">
        <f t="shared" si="36"/>
        <v>0</v>
      </c>
      <c r="AL53" s="60">
        <f t="shared" si="37"/>
        <v>0</v>
      </c>
      <c r="AN53" s="59">
        <v>21</v>
      </c>
      <c r="AO53" s="59">
        <f t="shared" si="38"/>
        <v>0</v>
      </c>
      <c r="AP53" s="59">
        <f t="shared" si="39"/>
        <v>0</v>
      </c>
      <c r="AQ53" s="61" t="s">
        <v>7</v>
      </c>
      <c r="AV53" s="59">
        <f t="shared" si="40"/>
        <v>0</v>
      </c>
      <c r="AW53" s="59">
        <f t="shared" si="41"/>
        <v>0</v>
      </c>
      <c r="AX53" s="59">
        <f t="shared" si="42"/>
        <v>0</v>
      </c>
      <c r="AY53" s="62" t="s">
        <v>391</v>
      </c>
      <c r="AZ53" s="62" t="s">
        <v>392</v>
      </c>
      <c r="BA53" s="51" t="s">
        <v>393</v>
      </c>
      <c r="BC53" s="59">
        <f t="shared" si="43"/>
        <v>0</v>
      </c>
      <c r="BD53" s="59">
        <f t="shared" si="44"/>
        <v>0</v>
      </c>
      <c r="BE53" s="59">
        <v>0</v>
      </c>
      <c r="BF53" s="59">
        <f t="shared" si="45"/>
        <v>0</v>
      </c>
      <c r="BH53" s="60">
        <f t="shared" si="46"/>
        <v>0</v>
      </c>
      <c r="BI53" s="60">
        <f t="shared" si="47"/>
        <v>0</v>
      </c>
      <c r="BJ53" s="60">
        <f t="shared" si="48"/>
        <v>0</v>
      </c>
    </row>
    <row r="54" spans="1:62" x14ac:dyDescent="0.2">
      <c r="A54" s="32" t="s">
        <v>48</v>
      </c>
      <c r="B54" s="32" t="s">
        <v>132</v>
      </c>
      <c r="C54" s="32" t="s">
        <v>177</v>
      </c>
      <c r="D54" s="32" t="s">
        <v>473</v>
      </c>
      <c r="E54" s="32" t="s">
        <v>361</v>
      </c>
      <c r="F54" s="33">
        <v>1</v>
      </c>
      <c r="G54" s="58">
        <v>0</v>
      </c>
      <c r="H54" s="33">
        <f t="shared" si="24"/>
        <v>0</v>
      </c>
      <c r="I54" s="33">
        <f t="shared" si="0"/>
        <v>0</v>
      </c>
      <c r="J54" s="33">
        <f t="shared" si="25"/>
        <v>0</v>
      </c>
      <c r="K54" s="57">
        <v>0</v>
      </c>
      <c r="L54" s="33">
        <f t="shared" si="26"/>
        <v>0</v>
      </c>
      <c r="M54" s="34" t="s">
        <v>484</v>
      </c>
      <c r="Z54" s="59">
        <f t="shared" si="27"/>
        <v>0</v>
      </c>
      <c r="AB54" s="59">
        <f t="shared" si="28"/>
        <v>0</v>
      </c>
      <c r="AC54" s="59">
        <f t="shared" si="29"/>
        <v>0</v>
      </c>
      <c r="AD54" s="59">
        <f t="shared" si="30"/>
        <v>0</v>
      </c>
      <c r="AE54" s="59">
        <f t="shared" si="31"/>
        <v>0</v>
      </c>
      <c r="AF54" s="59">
        <f t="shared" si="32"/>
        <v>0</v>
      </c>
      <c r="AG54" s="59">
        <f t="shared" si="33"/>
        <v>0</v>
      </c>
      <c r="AH54" s="59">
        <f t="shared" si="34"/>
        <v>0</v>
      </c>
      <c r="AI54" s="51" t="s">
        <v>132</v>
      </c>
      <c r="AJ54" s="60">
        <f t="shared" si="35"/>
        <v>0</v>
      </c>
      <c r="AK54" s="60">
        <f t="shared" si="36"/>
        <v>0</v>
      </c>
      <c r="AL54" s="60">
        <f t="shared" si="37"/>
        <v>0</v>
      </c>
      <c r="AN54" s="59">
        <v>21</v>
      </c>
      <c r="AO54" s="59">
        <f t="shared" si="38"/>
        <v>0</v>
      </c>
      <c r="AP54" s="59">
        <f t="shared" si="39"/>
        <v>0</v>
      </c>
      <c r="AQ54" s="61" t="s">
        <v>7</v>
      </c>
      <c r="AV54" s="59">
        <f t="shared" si="40"/>
        <v>0</v>
      </c>
      <c r="AW54" s="59">
        <f t="shared" si="41"/>
        <v>0</v>
      </c>
      <c r="AX54" s="59">
        <f t="shared" si="42"/>
        <v>0</v>
      </c>
      <c r="AY54" s="62" t="s">
        <v>391</v>
      </c>
      <c r="AZ54" s="62" t="s">
        <v>392</v>
      </c>
      <c r="BA54" s="51" t="s">
        <v>393</v>
      </c>
      <c r="BC54" s="59">
        <f t="shared" si="43"/>
        <v>0</v>
      </c>
      <c r="BD54" s="59">
        <f t="shared" si="44"/>
        <v>0</v>
      </c>
      <c r="BE54" s="59">
        <v>0</v>
      </c>
      <c r="BF54" s="59">
        <f t="shared" si="45"/>
        <v>0</v>
      </c>
      <c r="BH54" s="60">
        <f t="shared" si="46"/>
        <v>0</v>
      </c>
      <c r="BI54" s="60">
        <f t="shared" si="47"/>
        <v>0</v>
      </c>
      <c r="BJ54" s="60">
        <f t="shared" si="48"/>
        <v>0</v>
      </c>
    </row>
    <row r="55" spans="1:62" x14ac:dyDescent="0.2">
      <c r="A55" s="32" t="s">
        <v>49</v>
      </c>
      <c r="B55" s="32" t="s">
        <v>132</v>
      </c>
      <c r="C55" s="32" t="s">
        <v>178</v>
      </c>
      <c r="D55" s="32" t="s">
        <v>290</v>
      </c>
      <c r="E55" s="32" t="s">
        <v>361</v>
      </c>
      <c r="F55" s="33">
        <v>33</v>
      </c>
      <c r="G55" s="58">
        <v>0</v>
      </c>
      <c r="H55" s="33">
        <f t="shared" si="24"/>
        <v>0</v>
      </c>
      <c r="I55" s="33">
        <f t="shared" si="0"/>
        <v>0</v>
      </c>
      <c r="J55" s="33">
        <f t="shared" si="25"/>
        <v>0</v>
      </c>
      <c r="K55" s="57">
        <v>0</v>
      </c>
      <c r="L55" s="33">
        <f t="shared" si="26"/>
        <v>0</v>
      </c>
      <c r="M55" s="34" t="s">
        <v>484</v>
      </c>
      <c r="Z55" s="59">
        <f t="shared" si="27"/>
        <v>0</v>
      </c>
      <c r="AB55" s="59">
        <f t="shared" si="28"/>
        <v>0</v>
      </c>
      <c r="AC55" s="59">
        <f t="shared" si="29"/>
        <v>0</v>
      </c>
      <c r="AD55" s="59">
        <f t="shared" si="30"/>
        <v>0</v>
      </c>
      <c r="AE55" s="59">
        <f t="shared" si="31"/>
        <v>0</v>
      </c>
      <c r="AF55" s="59">
        <f t="shared" si="32"/>
        <v>0</v>
      </c>
      <c r="AG55" s="59">
        <f t="shared" si="33"/>
        <v>0</v>
      </c>
      <c r="AH55" s="59">
        <f t="shared" si="34"/>
        <v>0</v>
      </c>
      <c r="AI55" s="51" t="s">
        <v>132</v>
      </c>
      <c r="AJ55" s="60">
        <f t="shared" si="35"/>
        <v>0</v>
      </c>
      <c r="AK55" s="60">
        <f t="shared" si="36"/>
        <v>0</v>
      </c>
      <c r="AL55" s="60">
        <f t="shared" si="37"/>
        <v>0</v>
      </c>
      <c r="AN55" s="59">
        <v>21</v>
      </c>
      <c r="AO55" s="59">
        <f t="shared" si="38"/>
        <v>0</v>
      </c>
      <c r="AP55" s="59">
        <f t="shared" si="39"/>
        <v>0</v>
      </c>
      <c r="AQ55" s="61" t="s">
        <v>7</v>
      </c>
      <c r="AV55" s="59">
        <f t="shared" si="40"/>
        <v>0</v>
      </c>
      <c r="AW55" s="59">
        <f t="shared" si="41"/>
        <v>0</v>
      </c>
      <c r="AX55" s="59">
        <f t="shared" si="42"/>
        <v>0</v>
      </c>
      <c r="AY55" s="62" t="s">
        <v>391</v>
      </c>
      <c r="AZ55" s="62" t="s">
        <v>392</v>
      </c>
      <c r="BA55" s="51" t="s">
        <v>393</v>
      </c>
      <c r="BC55" s="59">
        <f t="shared" si="43"/>
        <v>0</v>
      </c>
      <c r="BD55" s="59">
        <f t="shared" si="44"/>
        <v>0</v>
      </c>
      <c r="BE55" s="59">
        <v>0</v>
      </c>
      <c r="BF55" s="59">
        <f t="shared" si="45"/>
        <v>0</v>
      </c>
      <c r="BH55" s="60">
        <f t="shared" si="46"/>
        <v>0</v>
      </c>
      <c r="BI55" s="60">
        <f t="shared" si="47"/>
        <v>0</v>
      </c>
      <c r="BJ55" s="60">
        <f t="shared" si="48"/>
        <v>0</v>
      </c>
    </row>
    <row r="56" spans="1:62" x14ac:dyDescent="0.2">
      <c r="A56" s="32" t="s">
        <v>50</v>
      </c>
      <c r="B56" s="32" t="s">
        <v>132</v>
      </c>
      <c r="C56" s="32" t="s">
        <v>179</v>
      </c>
      <c r="D56" s="32" t="s">
        <v>291</v>
      </c>
      <c r="E56" s="32" t="s">
        <v>361</v>
      </c>
      <c r="F56" s="33">
        <v>109</v>
      </c>
      <c r="G56" s="58">
        <v>0</v>
      </c>
      <c r="H56" s="33">
        <f t="shared" si="24"/>
        <v>0</v>
      </c>
      <c r="I56" s="33">
        <f t="shared" si="0"/>
        <v>0</v>
      </c>
      <c r="J56" s="33">
        <f t="shared" si="25"/>
        <v>0</v>
      </c>
      <c r="K56" s="57">
        <v>0</v>
      </c>
      <c r="L56" s="33">
        <f t="shared" si="26"/>
        <v>0</v>
      </c>
      <c r="M56" s="34" t="s">
        <v>484</v>
      </c>
      <c r="Z56" s="59">
        <f t="shared" si="27"/>
        <v>0</v>
      </c>
      <c r="AB56" s="59">
        <f t="shared" si="28"/>
        <v>0</v>
      </c>
      <c r="AC56" s="59">
        <f t="shared" si="29"/>
        <v>0</v>
      </c>
      <c r="AD56" s="59">
        <f t="shared" si="30"/>
        <v>0</v>
      </c>
      <c r="AE56" s="59">
        <f t="shared" si="31"/>
        <v>0</v>
      </c>
      <c r="AF56" s="59">
        <f t="shared" si="32"/>
        <v>0</v>
      </c>
      <c r="AG56" s="59">
        <f t="shared" si="33"/>
        <v>0</v>
      </c>
      <c r="AH56" s="59">
        <f t="shared" si="34"/>
        <v>0</v>
      </c>
      <c r="AI56" s="51" t="s">
        <v>132</v>
      </c>
      <c r="AJ56" s="60">
        <f t="shared" si="35"/>
        <v>0</v>
      </c>
      <c r="AK56" s="60">
        <f t="shared" si="36"/>
        <v>0</v>
      </c>
      <c r="AL56" s="60">
        <f t="shared" si="37"/>
        <v>0</v>
      </c>
      <c r="AN56" s="59">
        <v>21</v>
      </c>
      <c r="AO56" s="59">
        <f t="shared" si="38"/>
        <v>0</v>
      </c>
      <c r="AP56" s="59">
        <f t="shared" si="39"/>
        <v>0</v>
      </c>
      <c r="AQ56" s="61" t="s">
        <v>7</v>
      </c>
      <c r="AV56" s="59">
        <f t="shared" si="40"/>
        <v>0</v>
      </c>
      <c r="AW56" s="59">
        <f t="shared" si="41"/>
        <v>0</v>
      </c>
      <c r="AX56" s="59">
        <f t="shared" si="42"/>
        <v>0</v>
      </c>
      <c r="AY56" s="62" t="s">
        <v>391</v>
      </c>
      <c r="AZ56" s="62" t="s">
        <v>392</v>
      </c>
      <c r="BA56" s="51" t="s">
        <v>393</v>
      </c>
      <c r="BC56" s="59">
        <f t="shared" si="43"/>
        <v>0</v>
      </c>
      <c r="BD56" s="59">
        <f t="shared" si="44"/>
        <v>0</v>
      </c>
      <c r="BE56" s="59">
        <v>0</v>
      </c>
      <c r="BF56" s="59">
        <f t="shared" si="45"/>
        <v>0</v>
      </c>
      <c r="BH56" s="60">
        <f t="shared" si="46"/>
        <v>0</v>
      </c>
      <c r="BI56" s="60">
        <f t="shared" si="47"/>
        <v>0</v>
      </c>
      <c r="BJ56" s="60">
        <f t="shared" si="48"/>
        <v>0</v>
      </c>
    </row>
    <row r="57" spans="1:62" x14ac:dyDescent="0.2">
      <c r="A57" s="32" t="s">
        <v>51</v>
      </c>
      <c r="B57" s="32" t="s">
        <v>132</v>
      </c>
      <c r="C57" s="32" t="s">
        <v>180</v>
      </c>
      <c r="D57" s="32" t="s">
        <v>292</v>
      </c>
      <c r="E57" s="32" t="s">
        <v>361</v>
      </c>
      <c r="F57" s="33">
        <v>2</v>
      </c>
      <c r="G57" s="58">
        <v>0</v>
      </c>
      <c r="H57" s="33">
        <f t="shared" si="24"/>
        <v>0</v>
      </c>
      <c r="I57" s="33">
        <f t="shared" si="0"/>
        <v>0</v>
      </c>
      <c r="J57" s="33">
        <f t="shared" si="25"/>
        <v>0</v>
      </c>
      <c r="K57" s="57">
        <v>0</v>
      </c>
      <c r="L57" s="33">
        <f t="shared" si="26"/>
        <v>0</v>
      </c>
      <c r="M57" s="34" t="s">
        <v>484</v>
      </c>
      <c r="Z57" s="59">
        <f t="shared" si="27"/>
        <v>0</v>
      </c>
      <c r="AB57" s="59">
        <f t="shared" si="28"/>
        <v>0</v>
      </c>
      <c r="AC57" s="59">
        <f t="shared" si="29"/>
        <v>0</v>
      </c>
      <c r="AD57" s="59">
        <f t="shared" si="30"/>
        <v>0</v>
      </c>
      <c r="AE57" s="59">
        <f t="shared" si="31"/>
        <v>0</v>
      </c>
      <c r="AF57" s="59">
        <f t="shared" si="32"/>
        <v>0</v>
      </c>
      <c r="AG57" s="59">
        <f t="shared" si="33"/>
        <v>0</v>
      </c>
      <c r="AH57" s="59">
        <f t="shared" si="34"/>
        <v>0</v>
      </c>
      <c r="AI57" s="51" t="s">
        <v>132</v>
      </c>
      <c r="AJ57" s="60">
        <f t="shared" si="35"/>
        <v>0</v>
      </c>
      <c r="AK57" s="60">
        <f t="shared" si="36"/>
        <v>0</v>
      </c>
      <c r="AL57" s="60">
        <f t="shared" si="37"/>
        <v>0</v>
      </c>
      <c r="AN57" s="59">
        <v>21</v>
      </c>
      <c r="AO57" s="59">
        <f t="shared" si="38"/>
        <v>0</v>
      </c>
      <c r="AP57" s="59">
        <f t="shared" si="39"/>
        <v>0</v>
      </c>
      <c r="AQ57" s="61" t="s">
        <v>7</v>
      </c>
      <c r="AV57" s="59">
        <f t="shared" si="40"/>
        <v>0</v>
      </c>
      <c r="AW57" s="59">
        <f t="shared" si="41"/>
        <v>0</v>
      </c>
      <c r="AX57" s="59">
        <f t="shared" si="42"/>
        <v>0</v>
      </c>
      <c r="AY57" s="62" t="s">
        <v>391</v>
      </c>
      <c r="AZ57" s="62" t="s">
        <v>392</v>
      </c>
      <c r="BA57" s="51" t="s">
        <v>393</v>
      </c>
      <c r="BC57" s="59">
        <f t="shared" si="43"/>
        <v>0</v>
      </c>
      <c r="BD57" s="59">
        <f t="shared" si="44"/>
        <v>0</v>
      </c>
      <c r="BE57" s="59">
        <v>0</v>
      </c>
      <c r="BF57" s="59">
        <f t="shared" si="45"/>
        <v>0</v>
      </c>
      <c r="BH57" s="60">
        <f t="shared" si="46"/>
        <v>0</v>
      </c>
      <c r="BI57" s="60">
        <f t="shared" si="47"/>
        <v>0</v>
      </c>
      <c r="BJ57" s="60">
        <f t="shared" si="48"/>
        <v>0</v>
      </c>
    </row>
    <row r="58" spans="1:62" x14ac:dyDescent="0.2">
      <c r="A58" s="32" t="s">
        <v>52</v>
      </c>
      <c r="B58" s="32" t="s">
        <v>132</v>
      </c>
      <c r="C58" s="32" t="s">
        <v>181</v>
      </c>
      <c r="D58" s="32" t="s">
        <v>293</v>
      </c>
      <c r="E58" s="32" t="s">
        <v>361</v>
      </c>
      <c r="F58" s="33">
        <v>2</v>
      </c>
      <c r="G58" s="58">
        <v>0</v>
      </c>
      <c r="H58" s="33">
        <f t="shared" si="24"/>
        <v>0</v>
      </c>
      <c r="I58" s="33">
        <f t="shared" si="0"/>
        <v>0</v>
      </c>
      <c r="J58" s="33">
        <f t="shared" si="25"/>
        <v>0</v>
      </c>
      <c r="K58" s="57">
        <v>0</v>
      </c>
      <c r="L58" s="33">
        <f t="shared" si="26"/>
        <v>0</v>
      </c>
      <c r="M58" s="34" t="s">
        <v>484</v>
      </c>
      <c r="Z58" s="59">
        <f t="shared" si="27"/>
        <v>0</v>
      </c>
      <c r="AB58" s="59">
        <f t="shared" si="28"/>
        <v>0</v>
      </c>
      <c r="AC58" s="59">
        <f t="shared" si="29"/>
        <v>0</v>
      </c>
      <c r="AD58" s="59">
        <f t="shared" si="30"/>
        <v>0</v>
      </c>
      <c r="AE58" s="59">
        <f t="shared" si="31"/>
        <v>0</v>
      </c>
      <c r="AF58" s="59">
        <f t="shared" si="32"/>
        <v>0</v>
      </c>
      <c r="AG58" s="59">
        <f t="shared" si="33"/>
        <v>0</v>
      </c>
      <c r="AH58" s="59">
        <f t="shared" si="34"/>
        <v>0</v>
      </c>
      <c r="AI58" s="51" t="s">
        <v>132</v>
      </c>
      <c r="AJ58" s="60">
        <f t="shared" si="35"/>
        <v>0</v>
      </c>
      <c r="AK58" s="60">
        <f t="shared" si="36"/>
        <v>0</v>
      </c>
      <c r="AL58" s="60">
        <f t="shared" si="37"/>
        <v>0</v>
      </c>
      <c r="AN58" s="59">
        <v>21</v>
      </c>
      <c r="AO58" s="59">
        <f t="shared" si="38"/>
        <v>0</v>
      </c>
      <c r="AP58" s="59">
        <f t="shared" si="39"/>
        <v>0</v>
      </c>
      <c r="AQ58" s="61" t="s">
        <v>7</v>
      </c>
      <c r="AV58" s="59">
        <f t="shared" si="40"/>
        <v>0</v>
      </c>
      <c r="AW58" s="59">
        <f t="shared" si="41"/>
        <v>0</v>
      </c>
      <c r="AX58" s="59">
        <f t="shared" si="42"/>
        <v>0</v>
      </c>
      <c r="AY58" s="62" t="s">
        <v>391</v>
      </c>
      <c r="AZ58" s="62" t="s">
        <v>392</v>
      </c>
      <c r="BA58" s="51" t="s">
        <v>393</v>
      </c>
      <c r="BC58" s="59">
        <f t="shared" si="43"/>
        <v>0</v>
      </c>
      <c r="BD58" s="59">
        <f t="shared" si="44"/>
        <v>0</v>
      </c>
      <c r="BE58" s="59">
        <v>0</v>
      </c>
      <c r="BF58" s="59">
        <f t="shared" si="45"/>
        <v>0</v>
      </c>
      <c r="BH58" s="60">
        <f t="shared" si="46"/>
        <v>0</v>
      </c>
      <c r="BI58" s="60">
        <f t="shared" si="47"/>
        <v>0</v>
      </c>
      <c r="BJ58" s="60">
        <f t="shared" si="48"/>
        <v>0</v>
      </c>
    </row>
    <row r="59" spans="1:62" x14ac:dyDescent="0.2">
      <c r="A59" s="32" t="s">
        <v>53</v>
      </c>
      <c r="B59" s="32" t="s">
        <v>132</v>
      </c>
      <c r="C59" s="32" t="s">
        <v>182</v>
      </c>
      <c r="D59" s="32" t="s">
        <v>294</v>
      </c>
      <c r="E59" s="32" t="s">
        <v>361</v>
      </c>
      <c r="F59" s="33">
        <v>6</v>
      </c>
      <c r="G59" s="58">
        <v>0</v>
      </c>
      <c r="H59" s="33">
        <f t="shared" si="24"/>
        <v>0</v>
      </c>
      <c r="I59" s="33">
        <f t="shared" si="0"/>
        <v>0</v>
      </c>
      <c r="J59" s="33">
        <f t="shared" si="25"/>
        <v>0</v>
      </c>
      <c r="K59" s="57">
        <v>0</v>
      </c>
      <c r="L59" s="33">
        <f t="shared" si="26"/>
        <v>0</v>
      </c>
      <c r="M59" s="34" t="s">
        <v>484</v>
      </c>
      <c r="Z59" s="59">
        <f t="shared" si="27"/>
        <v>0</v>
      </c>
      <c r="AB59" s="59">
        <f t="shared" si="28"/>
        <v>0</v>
      </c>
      <c r="AC59" s="59">
        <f t="shared" si="29"/>
        <v>0</v>
      </c>
      <c r="AD59" s="59">
        <f t="shared" si="30"/>
        <v>0</v>
      </c>
      <c r="AE59" s="59">
        <f t="shared" si="31"/>
        <v>0</v>
      </c>
      <c r="AF59" s="59">
        <f t="shared" si="32"/>
        <v>0</v>
      </c>
      <c r="AG59" s="59">
        <f t="shared" si="33"/>
        <v>0</v>
      </c>
      <c r="AH59" s="59">
        <f t="shared" si="34"/>
        <v>0</v>
      </c>
      <c r="AI59" s="51" t="s">
        <v>132</v>
      </c>
      <c r="AJ59" s="60">
        <f t="shared" si="35"/>
        <v>0</v>
      </c>
      <c r="AK59" s="60">
        <f t="shared" si="36"/>
        <v>0</v>
      </c>
      <c r="AL59" s="60">
        <f t="shared" si="37"/>
        <v>0</v>
      </c>
      <c r="AN59" s="59">
        <v>21</v>
      </c>
      <c r="AO59" s="59">
        <f t="shared" si="38"/>
        <v>0</v>
      </c>
      <c r="AP59" s="59">
        <f t="shared" si="39"/>
        <v>0</v>
      </c>
      <c r="AQ59" s="61" t="s">
        <v>7</v>
      </c>
      <c r="AV59" s="59">
        <f t="shared" si="40"/>
        <v>0</v>
      </c>
      <c r="AW59" s="59">
        <f t="shared" si="41"/>
        <v>0</v>
      </c>
      <c r="AX59" s="59">
        <f t="shared" si="42"/>
        <v>0</v>
      </c>
      <c r="AY59" s="62" t="s">
        <v>391</v>
      </c>
      <c r="AZ59" s="62" t="s">
        <v>392</v>
      </c>
      <c r="BA59" s="51" t="s">
        <v>393</v>
      </c>
      <c r="BC59" s="59">
        <f t="shared" si="43"/>
        <v>0</v>
      </c>
      <c r="BD59" s="59">
        <f t="shared" si="44"/>
        <v>0</v>
      </c>
      <c r="BE59" s="59">
        <v>0</v>
      </c>
      <c r="BF59" s="59">
        <f t="shared" si="45"/>
        <v>0</v>
      </c>
      <c r="BH59" s="60">
        <f t="shared" si="46"/>
        <v>0</v>
      </c>
      <c r="BI59" s="60">
        <f t="shared" si="47"/>
        <v>0</v>
      </c>
      <c r="BJ59" s="60">
        <f t="shared" si="48"/>
        <v>0</v>
      </c>
    </row>
    <row r="60" spans="1:62" x14ac:dyDescent="0.2">
      <c r="A60" s="32" t="s">
        <v>54</v>
      </c>
      <c r="B60" s="32" t="s">
        <v>132</v>
      </c>
      <c r="C60" s="32" t="s">
        <v>183</v>
      </c>
      <c r="D60" s="32" t="s">
        <v>295</v>
      </c>
      <c r="E60" s="32" t="s">
        <v>361</v>
      </c>
      <c r="F60" s="33">
        <v>16</v>
      </c>
      <c r="G60" s="58">
        <v>0</v>
      </c>
      <c r="H60" s="33">
        <f t="shared" si="24"/>
        <v>0</v>
      </c>
      <c r="I60" s="33">
        <f t="shared" si="0"/>
        <v>0</v>
      </c>
      <c r="J60" s="33">
        <f t="shared" si="25"/>
        <v>0</v>
      </c>
      <c r="K60" s="57">
        <v>0</v>
      </c>
      <c r="L60" s="33">
        <f t="shared" si="26"/>
        <v>0</v>
      </c>
      <c r="M60" s="34" t="s">
        <v>484</v>
      </c>
      <c r="Z60" s="59">
        <f t="shared" si="27"/>
        <v>0</v>
      </c>
      <c r="AB60" s="59">
        <f t="shared" si="28"/>
        <v>0</v>
      </c>
      <c r="AC60" s="59">
        <f t="shared" si="29"/>
        <v>0</v>
      </c>
      <c r="AD60" s="59">
        <f t="shared" si="30"/>
        <v>0</v>
      </c>
      <c r="AE60" s="59">
        <f t="shared" si="31"/>
        <v>0</v>
      </c>
      <c r="AF60" s="59">
        <f t="shared" si="32"/>
        <v>0</v>
      </c>
      <c r="AG60" s="59">
        <f t="shared" si="33"/>
        <v>0</v>
      </c>
      <c r="AH60" s="59">
        <f t="shared" si="34"/>
        <v>0</v>
      </c>
      <c r="AI60" s="51" t="s">
        <v>132</v>
      </c>
      <c r="AJ60" s="60">
        <f t="shared" si="35"/>
        <v>0</v>
      </c>
      <c r="AK60" s="60">
        <f t="shared" si="36"/>
        <v>0</v>
      </c>
      <c r="AL60" s="60">
        <f t="shared" si="37"/>
        <v>0</v>
      </c>
      <c r="AN60" s="59">
        <v>21</v>
      </c>
      <c r="AO60" s="59">
        <f t="shared" si="38"/>
        <v>0</v>
      </c>
      <c r="AP60" s="59">
        <f t="shared" si="39"/>
        <v>0</v>
      </c>
      <c r="AQ60" s="61" t="s">
        <v>7</v>
      </c>
      <c r="AV60" s="59">
        <f t="shared" si="40"/>
        <v>0</v>
      </c>
      <c r="AW60" s="59">
        <f t="shared" si="41"/>
        <v>0</v>
      </c>
      <c r="AX60" s="59">
        <f t="shared" si="42"/>
        <v>0</v>
      </c>
      <c r="AY60" s="62" t="s">
        <v>391</v>
      </c>
      <c r="AZ60" s="62" t="s">
        <v>392</v>
      </c>
      <c r="BA60" s="51" t="s">
        <v>393</v>
      </c>
      <c r="BC60" s="59">
        <f t="shared" si="43"/>
        <v>0</v>
      </c>
      <c r="BD60" s="59">
        <f t="shared" si="44"/>
        <v>0</v>
      </c>
      <c r="BE60" s="59">
        <v>0</v>
      </c>
      <c r="BF60" s="59">
        <f t="shared" si="45"/>
        <v>0</v>
      </c>
      <c r="BH60" s="60">
        <f t="shared" si="46"/>
        <v>0</v>
      </c>
      <c r="BI60" s="60">
        <f t="shared" si="47"/>
        <v>0</v>
      </c>
      <c r="BJ60" s="60">
        <f t="shared" si="48"/>
        <v>0</v>
      </c>
    </row>
    <row r="61" spans="1:62" x14ac:dyDescent="0.2">
      <c r="A61" s="32" t="s">
        <v>55</v>
      </c>
      <c r="B61" s="32" t="s">
        <v>132</v>
      </c>
      <c r="C61" s="32" t="s">
        <v>184</v>
      </c>
      <c r="D61" s="32" t="s">
        <v>296</v>
      </c>
      <c r="E61" s="32" t="s">
        <v>361</v>
      </c>
      <c r="F61" s="33">
        <v>2</v>
      </c>
      <c r="G61" s="58">
        <v>0</v>
      </c>
      <c r="H61" s="33">
        <f t="shared" si="24"/>
        <v>0</v>
      </c>
      <c r="I61" s="33">
        <f t="shared" si="0"/>
        <v>0</v>
      </c>
      <c r="J61" s="33">
        <f t="shared" si="25"/>
        <v>0</v>
      </c>
      <c r="K61" s="57">
        <v>0</v>
      </c>
      <c r="L61" s="33">
        <f t="shared" si="26"/>
        <v>0</v>
      </c>
      <c r="M61" s="34" t="s">
        <v>484</v>
      </c>
      <c r="Z61" s="59">
        <f t="shared" si="27"/>
        <v>0</v>
      </c>
      <c r="AB61" s="59">
        <f t="shared" si="28"/>
        <v>0</v>
      </c>
      <c r="AC61" s="59">
        <f t="shared" si="29"/>
        <v>0</v>
      </c>
      <c r="AD61" s="59">
        <f t="shared" si="30"/>
        <v>0</v>
      </c>
      <c r="AE61" s="59">
        <f t="shared" si="31"/>
        <v>0</v>
      </c>
      <c r="AF61" s="59">
        <f t="shared" si="32"/>
        <v>0</v>
      </c>
      <c r="AG61" s="59">
        <f t="shared" si="33"/>
        <v>0</v>
      </c>
      <c r="AH61" s="59">
        <f t="shared" si="34"/>
        <v>0</v>
      </c>
      <c r="AI61" s="51" t="s">
        <v>132</v>
      </c>
      <c r="AJ61" s="60">
        <f t="shared" si="35"/>
        <v>0</v>
      </c>
      <c r="AK61" s="60">
        <f t="shared" si="36"/>
        <v>0</v>
      </c>
      <c r="AL61" s="60">
        <f t="shared" si="37"/>
        <v>0</v>
      </c>
      <c r="AN61" s="59">
        <v>21</v>
      </c>
      <c r="AO61" s="59">
        <f t="shared" si="38"/>
        <v>0</v>
      </c>
      <c r="AP61" s="59">
        <f t="shared" si="39"/>
        <v>0</v>
      </c>
      <c r="AQ61" s="61" t="s">
        <v>7</v>
      </c>
      <c r="AV61" s="59">
        <f t="shared" si="40"/>
        <v>0</v>
      </c>
      <c r="AW61" s="59">
        <f t="shared" si="41"/>
        <v>0</v>
      </c>
      <c r="AX61" s="59">
        <f t="shared" si="42"/>
        <v>0</v>
      </c>
      <c r="AY61" s="62" t="s">
        <v>391</v>
      </c>
      <c r="AZ61" s="62" t="s">
        <v>392</v>
      </c>
      <c r="BA61" s="51" t="s">
        <v>393</v>
      </c>
      <c r="BC61" s="59">
        <f t="shared" si="43"/>
        <v>0</v>
      </c>
      <c r="BD61" s="59">
        <f t="shared" si="44"/>
        <v>0</v>
      </c>
      <c r="BE61" s="59">
        <v>0</v>
      </c>
      <c r="BF61" s="59">
        <f t="shared" si="45"/>
        <v>0</v>
      </c>
      <c r="BH61" s="60">
        <f t="shared" si="46"/>
        <v>0</v>
      </c>
      <c r="BI61" s="60">
        <f t="shared" si="47"/>
        <v>0</v>
      </c>
      <c r="BJ61" s="60">
        <f t="shared" si="48"/>
        <v>0</v>
      </c>
    </row>
    <row r="62" spans="1:62" x14ac:dyDescent="0.2">
      <c r="A62" s="32" t="s">
        <v>56</v>
      </c>
      <c r="B62" s="32" t="s">
        <v>132</v>
      </c>
      <c r="C62" s="32" t="s">
        <v>185</v>
      </c>
      <c r="D62" s="32" t="s">
        <v>297</v>
      </c>
      <c r="E62" s="32" t="s">
        <v>361</v>
      </c>
      <c r="F62" s="33">
        <v>19</v>
      </c>
      <c r="G62" s="58">
        <v>0</v>
      </c>
      <c r="H62" s="33">
        <f t="shared" si="24"/>
        <v>0</v>
      </c>
      <c r="I62" s="33">
        <f t="shared" si="0"/>
        <v>0</v>
      </c>
      <c r="J62" s="33">
        <f t="shared" si="25"/>
        <v>0</v>
      </c>
      <c r="K62" s="57">
        <v>0</v>
      </c>
      <c r="L62" s="33">
        <f t="shared" si="26"/>
        <v>0</v>
      </c>
      <c r="M62" s="34" t="s">
        <v>484</v>
      </c>
      <c r="Z62" s="59">
        <f t="shared" si="27"/>
        <v>0</v>
      </c>
      <c r="AB62" s="59">
        <f t="shared" si="28"/>
        <v>0</v>
      </c>
      <c r="AC62" s="59">
        <f t="shared" si="29"/>
        <v>0</v>
      </c>
      <c r="AD62" s="59">
        <f t="shared" si="30"/>
        <v>0</v>
      </c>
      <c r="AE62" s="59">
        <f t="shared" si="31"/>
        <v>0</v>
      </c>
      <c r="AF62" s="59">
        <f t="shared" si="32"/>
        <v>0</v>
      </c>
      <c r="AG62" s="59">
        <f t="shared" si="33"/>
        <v>0</v>
      </c>
      <c r="AH62" s="59">
        <f t="shared" si="34"/>
        <v>0</v>
      </c>
      <c r="AI62" s="51" t="s">
        <v>132</v>
      </c>
      <c r="AJ62" s="60">
        <f t="shared" si="35"/>
        <v>0</v>
      </c>
      <c r="AK62" s="60">
        <f t="shared" si="36"/>
        <v>0</v>
      </c>
      <c r="AL62" s="60">
        <f t="shared" si="37"/>
        <v>0</v>
      </c>
      <c r="AN62" s="59">
        <v>21</v>
      </c>
      <c r="AO62" s="59">
        <f t="shared" si="38"/>
        <v>0</v>
      </c>
      <c r="AP62" s="59">
        <f t="shared" si="39"/>
        <v>0</v>
      </c>
      <c r="AQ62" s="61" t="s">
        <v>7</v>
      </c>
      <c r="AV62" s="59">
        <f t="shared" si="40"/>
        <v>0</v>
      </c>
      <c r="AW62" s="59">
        <f t="shared" si="41"/>
        <v>0</v>
      </c>
      <c r="AX62" s="59">
        <f t="shared" si="42"/>
        <v>0</v>
      </c>
      <c r="AY62" s="62" t="s">
        <v>391</v>
      </c>
      <c r="AZ62" s="62" t="s">
        <v>392</v>
      </c>
      <c r="BA62" s="51" t="s">
        <v>393</v>
      </c>
      <c r="BC62" s="59">
        <f t="shared" si="43"/>
        <v>0</v>
      </c>
      <c r="BD62" s="59">
        <f t="shared" si="44"/>
        <v>0</v>
      </c>
      <c r="BE62" s="59">
        <v>0</v>
      </c>
      <c r="BF62" s="59">
        <f t="shared" si="45"/>
        <v>0</v>
      </c>
      <c r="BH62" s="60">
        <f t="shared" si="46"/>
        <v>0</v>
      </c>
      <c r="BI62" s="60">
        <f t="shared" si="47"/>
        <v>0</v>
      </c>
      <c r="BJ62" s="60">
        <f t="shared" si="48"/>
        <v>0</v>
      </c>
    </row>
    <row r="63" spans="1:62" x14ac:dyDescent="0.2">
      <c r="A63" s="32" t="s">
        <v>57</v>
      </c>
      <c r="B63" s="32" t="s">
        <v>132</v>
      </c>
      <c r="C63" s="32" t="s">
        <v>186</v>
      </c>
      <c r="D63" s="32" t="s">
        <v>298</v>
      </c>
      <c r="E63" s="32" t="s">
        <v>361</v>
      </c>
      <c r="F63" s="33">
        <v>6</v>
      </c>
      <c r="G63" s="58">
        <v>0</v>
      </c>
      <c r="H63" s="33">
        <f t="shared" si="24"/>
        <v>0</v>
      </c>
      <c r="I63" s="33">
        <f t="shared" si="0"/>
        <v>0</v>
      </c>
      <c r="J63" s="33">
        <f t="shared" si="25"/>
        <v>0</v>
      </c>
      <c r="K63" s="57">
        <v>0</v>
      </c>
      <c r="L63" s="33">
        <f t="shared" si="26"/>
        <v>0</v>
      </c>
      <c r="M63" s="34" t="s">
        <v>484</v>
      </c>
      <c r="Z63" s="59">
        <f t="shared" si="27"/>
        <v>0</v>
      </c>
      <c r="AB63" s="59">
        <f t="shared" si="28"/>
        <v>0</v>
      </c>
      <c r="AC63" s="59">
        <f t="shared" si="29"/>
        <v>0</v>
      </c>
      <c r="AD63" s="59">
        <f t="shared" si="30"/>
        <v>0</v>
      </c>
      <c r="AE63" s="59">
        <f t="shared" si="31"/>
        <v>0</v>
      </c>
      <c r="AF63" s="59">
        <f t="shared" si="32"/>
        <v>0</v>
      </c>
      <c r="AG63" s="59">
        <f t="shared" si="33"/>
        <v>0</v>
      </c>
      <c r="AH63" s="59">
        <f t="shared" si="34"/>
        <v>0</v>
      </c>
      <c r="AI63" s="51" t="s">
        <v>132</v>
      </c>
      <c r="AJ63" s="60">
        <f t="shared" si="35"/>
        <v>0</v>
      </c>
      <c r="AK63" s="60">
        <f t="shared" si="36"/>
        <v>0</v>
      </c>
      <c r="AL63" s="60">
        <f t="shared" si="37"/>
        <v>0</v>
      </c>
      <c r="AN63" s="59">
        <v>21</v>
      </c>
      <c r="AO63" s="59">
        <f t="shared" si="38"/>
        <v>0</v>
      </c>
      <c r="AP63" s="59">
        <f t="shared" si="39"/>
        <v>0</v>
      </c>
      <c r="AQ63" s="61" t="s">
        <v>7</v>
      </c>
      <c r="AV63" s="59">
        <f t="shared" si="40"/>
        <v>0</v>
      </c>
      <c r="AW63" s="59">
        <f t="shared" si="41"/>
        <v>0</v>
      </c>
      <c r="AX63" s="59">
        <f t="shared" si="42"/>
        <v>0</v>
      </c>
      <c r="AY63" s="62" t="s">
        <v>391</v>
      </c>
      <c r="AZ63" s="62" t="s">
        <v>392</v>
      </c>
      <c r="BA63" s="51" t="s">
        <v>393</v>
      </c>
      <c r="BC63" s="59">
        <f t="shared" si="43"/>
        <v>0</v>
      </c>
      <c r="BD63" s="59">
        <f t="shared" si="44"/>
        <v>0</v>
      </c>
      <c r="BE63" s="59">
        <v>0</v>
      </c>
      <c r="BF63" s="59">
        <f t="shared" si="45"/>
        <v>0</v>
      </c>
      <c r="BH63" s="60">
        <f t="shared" si="46"/>
        <v>0</v>
      </c>
      <c r="BI63" s="60">
        <f t="shared" si="47"/>
        <v>0</v>
      </c>
      <c r="BJ63" s="60">
        <f t="shared" si="48"/>
        <v>0</v>
      </c>
    </row>
    <row r="64" spans="1:62" x14ac:dyDescent="0.2">
      <c r="A64" s="32" t="s">
        <v>58</v>
      </c>
      <c r="B64" s="32" t="s">
        <v>132</v>
      </c>
      <c r="C64" s="32" t="s">
        <v>187</v>
      </c>
      <c r="D64" s="32" t="s">
        <v>299</v>
      </c>
      <c r="E64" s="32" t="s">
        <v>361</v>
      </c>
      <c r="F64" s="33">
        <v>30</v>
      </c>
      <c r="G64" s="58">
        <v>0</v>
      </c>
      <c r="H64" s="33">
        <f t="shared" si="24"/>
        <v>0</v>
      </c>
      <c r="I64" s="33">
        <f t="shared" si="0"/>
        <v>0</v>
      </c>
      <c r="J64" s="33">
        <f t="shared" si="25"/>
        <v>0</v>
      </c>
      <c r="K64" s="57">
        <v>0</v>
      </c>
      <c r="L64" s="33">
        <f t="shared" si="26"/>
        <v>0</v>
      </c>
      <c r="M64" s="34" t="s">
        <v>484</v>
      </c>
      <c r="Z64" s="59">
        <f t="shared" si="27"/>
        <v>0</v>
      </c>
      <c r="AB64" s="59">
        <f t="shared" si="28"/>
        <v>0</v>
      </c>
      <c r="AC64" s="59">
        <f t="shared" si="29"/>
        <v>0</v>
      </c>
      <c r="AD64" s="59">
        <f t="shared" si="30"/>
        <v>0</v>
      </c>
      <c r="AE64" s="59">
        <f t="shared" si="31"/>
        <v>0</v>
      </c>
      <c r="AF64" s="59">
        <f t="shared" si="32"/>
        <v>0</v>
      </c>
      <c r="AG64" s="59">
        <f t="shared" si="33"/>
        <v>0</v>
      </c>
      <c r="AH64" s="59">
        <f t="shared" si="34"/>
        <v>0</v>
      </c>
      <c r="AI64" s="51" t="s">
        <v>132</v>
      </c>
      <c r="AJ64" s="60">
        <f t="shared" si="35"/>
        <v>0</v>
      </c>
      <c r="AK64" s="60">
        <f t="shared" si="36"/>
        <v>0</v>
      </c>
      <c r="AL64" s="60">
        <f t="shared" si="37"/>
        <v>0</v>
      </c>
      <c r="AN64" s="59">
        <v>21</v>
      </c>
      <c r="AO64" s="59">
        <f t="shared" si="38"/>
        <v>0</v>
      </c>
      <c r="AP64" s="59">
        <f t="shared" si="39"/>
        <v>0</v>
      </c>
      <c r="AQ64" s="61" t="s">
        <v>7</v>
      </c>
      <c r="AV64" s="59">
        <f t="shared" si="40"/>
        <v>0</v>
      </c>
      <c r="AW64" s="59">
        <f t="shared" si="41"/>
        <v>0</v>
      </c>
      <c r="AX64" s="59">
        <f t="shared" si="42"/>
        <v>0</v>
      </c>
      <c r="AY64" s="62" t="s">
        <v>391</v>
      </c>
      <c r="AZ64" s="62" t="s">
        <v>392</v>
      </c>
      <c r="BA64" s="51" t="s">
        <v>393</v>
      </c>
      <c r="BC64" s="59">
        <f t="shared" si="43"/>
        <v>0</v>
      </c>
      <c r="BD64" s="59">
        <f t="shared" si="44"/>
        <v>0</v>
      </c>
      <c r="BE64" s="59">
        <v>0</v>
      </c>
      <c r="BF64" s="59">
        <f t="shared" si="45"/>
        <v>0</v>
      </c>
      <c r="BH64" s="60">
        <f t="shared" si="46"/>
        <v>0</v>
      </c>
      <c r="BI64" s="60">
        <f t="shared" si="47"/>
        <v>0</v>
      </c>
      <c r="BJ64" s="60">
        <f t="shared" si="48"/>
        <v>0</v>
      </c>
    </row>
    <row r="65" spans="1:62" x14ac:dyDescent="0.2">
      <c r="A65" s="32" t="s">
        <v>59</v>
      </c>
      <c r="B65" s="32" t="s">
        <v>132</v>
      </c>
      <c r="C65" s="32" t="s">
        <v>188</v>
      </c>
      <c r="D65" s="32" t="s">
        <v>300</v>
      </c>
      <c r="E65" s="32" t="s">
        <v>361</v>
      </c>
      <c r="F65" s="33">
        <v>8</v>
      </c>
      <c r="G65" s="58">
        <v>0</v>
      </c>
      <c r="H65" s="33">
        <f t="shared" si="24"/>
        <v>0</v>
      </c>
      <c r="I65" s="33">
        <f t="shared" si="0"/>
        <v>0</v>
      </c>
      <c r="J65" s="33">
        <f t="shared" si="25"/>
        <v>0</v>
      </c>
      <c r="K65" s="57">
        <v>0</v>
      </c>
      <c r="L65" s="33">
        <f t="shared" si="26"/>
        <v>0</v>
      </c>
      <c r="M65" s="34" t="s">
        <v>484</v>
      </c>
      <c r="Z65" s="59">
        <f t="shared" si="27"/>
        <v>0</v>
      </c>
      <c r="AB65" s="59">
        <f t="shared" si="28"/>
        <v>0</v>
      </c>
      <c r="AC65" s="59">
        <f t="shared" si="29"/>
        <v>0</v>
      </c>
      <c r="AD65" s="59">
        <f t="shared" si="30"/>
        <v>0</v>
      </c>
      <c r="AE65" s="59">
        <f t="shared" si="31"/>
        <v>0</v>
      </c>
      <c r="AF65" s="59">
        <f t="shared" si="32"/>
        <v>0</v>
      </c>
      <c r="AG65" s="59">
        <f t="shared" si="33"/>
        <v>0</v>
      </c>
      <c r="AH65" s="59">
        <f t="shared" si="34"/>
        <v>0</v>
      </c>
      <c r="AI65" s="51" t="s">
        <v>132</v>
      </c>
      <c r="AJ65" s="60">
        <f t="shared" si="35"/>
        <v>0</v>
      </c>
      <c r="AK65" s="60">
        <f t="shared" si="36"/>
        <v>0</v>
      </c>
      <c r="AL65" s="60">
        <f t="shared" si="37"/>
        <v>0</v>
      </c>
      <c r="AN65" s="59">
        <v>21</v>
      </c>
      <c r="AO65" s="59">
        <f t="shared" si="38"/>
        <v>0</v>
      </c>
      <c r="AP65" s="59">
        <f t="shared" si="39"/>
        <v>0</v>
      </c>
      <c r="AQ65" s="61" t="s">
        <v>7</v>
      </c>
      <c r="AV65" s="59">
        <f t="shared" si="40"/>
        <v>0</v>
      </c>
      <c r="AW65" s="59">
        <f t="shared" si="41"/>
        <v>0</v>
      </c>
      <c r="AX65" s="59">
        <f t="shared" si="42"/>
        <v>0</v>
      </c>
      <c r="AY65" s="62" t="s">
        <v>391</v>
      </c>
      <c r="AZ65" s="62" t="s">
        <v>392</v>
      </c>
      <c r="BA65" s="51" t="s">
        <v>393</v>
      </c>
      <c r="BC65" s="59">
        <f t="shared" si="43"/>
        <v>0</v>
      </c>
      <c r="BD65" s="59">
        <f t="shared" si="44"/>
        <v>0</v>
      </c>
      <c r="BE65" s="59">
        <v>0</v>
      </c>
      <c r="BF65" s="59">
        <f t="shared" si="45"/>
        <v>0</v>
      </c>
      <c r="BH65" s="60">
        <f t="shared" si="46"/>
        <v>0</v>
      </c>
      <c r="BI65" s="60">
        <f t="shared" si="47"/>
        <v>0</v>
      </c>
      <c r="BJ65" s="60">
        <f t="shared" si="48"/>
        <v>0</v>
      </c>
    </row>
    <row r="66" spans="1:62" x14ac:dyDescent="0.2">
      <c r="A66" s="32" t="s">
        <v>60</v>
      </c>
      <c r="B66" s="32" t="s">
        <v>132</v>
      </c>
      <c r="C66" s="32" t="s">
        <v>189</v>
      </c>
      <c r="D66" s="32" t="s">
        <v>301</v>
      </c>
      <c r="E66" s="32" t="s">
        <v>361</v>
      </c>
      <c r="F66" s="33">
        <v>3</v>
      </c>
      <c r="G66" s="58">
        <v>0</v>
      </c>
      <c r="H66" s="33">
        <f t="shared" si="24"/>
        <v>0</v>
      </c>
      <c r="I66" s="33">
        <f t="shared" si="0"/>
        <v>0</v>
      </c>
      <c r="J66" s="33">
        <f t="shared" si="25"/>
        <v>0</v>
      </c>
      <c r="K66" s="57">
        <v>0</v>
      </c>
      <c r="L66" s="33">
        <f t="shared" si="26"/>
        <v>0</v>
      </c>
      <c r="M66" s="34" t="s">
        <v>484</v>
      </c>
      <c r="Z66" s="59">
        <f t="shared" si="27"/>
        <v>0</v>
      </c>
      <c r="AB66" s="59">
        <f t="shared" si="28"/>
        <v>0</v>
      </c>
      <c r="AC66" s="59">
        <f t="shared" si="29"/>
        <v>0</v>
      </c>
      <c r="AD66" s="59">
        <f t="shared" si="30"/>
        <v>0</v>
      </c>
      <c r="AE66" s="59">
        <f t="shared" si="31"/>
        <v>0</v>
      </c>
      <c r="AF66" s="59">
        <f t="shared" si="32"/>
        <v>0</v>
      </c>
      <c r="AG66" s="59">
        <f t="shared" si="33"/>
        <v>0</v>
      </c>
      <c r="AH66" s="59">
        <f t="shared" si="34"/>
        <v>0</v>
      </c>
      <c r="AI66" s="51" t="s">
        <v>132</v>
      </c>
      <c r="AJ66" s="60">
        <f t="shared" si="35"/>
        <v>0</v>
      </c>
      <c r="AK66" s="60">
        <f t="shared" si="36"/>
        <v>0</v>
      </c>
      <c r="AL66" s="60">
        <f t="shared" si="37"/>
        <v>0</v>
      </c>
      <c r="AN66" s="59">
        <v>21</v>
      </c>
      <c r="AO66" s="59">
        <f t="shared" si="38"/>
        <v>0</v>
      </c>
      <c r="AP66" s="59">
        <f t="shared" si="39"/>
        <v>0</v>
      </c>
      <c r="AQ66" s="61" t="s">
        <v>7</v>
      </c>
      <c r="AV66" s="59">
        <f t="shared" si="40"/>
        <v>0</v>
      </c>
      <c r="AW66" s="59">
        <f t="shared" si="41"/>
        <v>0</v>
      </c>
      <c r="AX66" s="59">
        <f t="shared" si="42"/>
        <v>0</v>
      </c>
      <c r="AY66" s="62" t="s">
        <v>391</v>
      </c>
      <c r="AZ66" s="62" t="s">
        <v>392</v>
      </c>
      <c r="BA66" s="51" t="s">
        <v>393</v>
      </c>
      <c r="BC66" s="59">
        <f t="shared" si="43"/>
        <v>0</v>
      </c>
      <c r="BD66" s="59">
        <f t="shared" si="44"/>
        <v>0</v>
      </c>
      <c r="BE66" s="59">
        <v>0</v>
      </c>
      <c r="BF66" s="59">
        <f t="shared" si="45"/>
        <v>0</v>
      </c>
      <c r="BH66" s="60">
        <f t="shared" si="46"/>
        <v>0</v>
      </c>
      <c r="BI66" s="60">
        <f t="shared" si="47"/>
        <v>0</v>
      </c>
      <c r="BJ66" s="60">
        <f t="shared" si="48"/>
        <v>0</v>
      </c>
    </row>
    <row r="67" spans="1:62" x14ac:dyDescent="0.2">
      <c r="A67" s="32" t="s">
        <v>61</v>
      </c>
      <c r="B67" s="32" t="s">
        <v>132</v>
      </c>
      <c r="C67" s="32" t="s">
        <v>190</v>
      </c>
      <c r="D67" s="32" t="s">
        <v>456</v>
      </c>
      <c r="E67" s="32" t="s">
        <v>361</v>
      </c>
      <c r="F67" s="33">
        <v>1</v>
      </c>
      <c r="G67" s="58">
        <v>0</v>
      </c>
      <c r="H67" s="33">
        <f t="shared" si="24"/>
        <v>0</v>
      </c>
      <c r="I67" s="33">
        <f t="shared" si="0"/>
        <v>0</v>
      </c>
      <c r="J67" s="33">
        <f t="shared" si="25"/>
        <v>0</v>
      </c>
      <c r="K67" s="57">
        <v>0</v>
      </c>
      <c r="L67" s="33">
        <f t="shared" si="26"/>
        <v>0</v>
      </c>
      <c r="M67" s="34" t="s">
        <v>484</v>
      </c>
      <c r="Z67" s="59">
        <f t="shared" si="27"/>
        <v>0</v>
      </c>
      <c r="AB67" s="59">
        <f t="shared" si="28"/>
        <v>0</v>
      </c>
      <c r="AC67" s="59">
        <f t="shared" si="29"/>
        <v>0</v>
      </c>
      <c r="AD67" s="59">
        <f t="shared" si="30"/>
        <v>0</v>
      </c>
      <c r="AE67" s="59">
        <f t="shared" si="31"/>
        <v>0</v>
      </c>
      <c r="AF67" s="59">
        <f t="shared" si="32"/>
        <v>0</v>
      </c>
      <c r="AG67" s="59">
        <f t="shared" si="33"/>
        <v>0</v>
      </c>
      <c r="AH67" s="59">
        <f t="shared" si="34"/>
        <v>0</v>
      </c>
      <c r="AI67" s="51" t="s">
        <v>132</v>
      </c>
      <c r="AJ67" s="60">
        <f t="shared" si="35"/>
        <v>0</v>
      </c>
      <c r="AK67" s="60">
        <f t="shared" si="36"/>
        <v>0</v>
      </c>
      <c r="AL67" s="60">
        <f t="shared" si="37"/>
        <v>0</v>
      </c>
      <c r="AN67" s="59">
        <v>21</v>
      </c>
      <c r="AO67" s="59">
        <f t="shared" si="38"/>
        <v>0</v>
      </c>
      <c r="AP67" s="59">
        <f t="shared" si="39"/>
        <v>0</v>
      </c>
      <c r="AQ67" s="61" t="s">
        <v>7</v>
      </c>
      <c r="AV67" s="59">
        <f t="shared" si="40"/>
        <v>0</v>
      </c>
      <c r="AW67" s="59">
        <f t="shared" si="41"/>
        <v>0</v>
      </c>
      <c r="AX67" s="59">
        <f t="shared" si="42"/>
        <v>0</v>
      </c>
      <c r="AY67" s="62" t="s">
        <v>391</v>
      </c>
      <c r="AZ67" s="62" t="s">
        <v>392</v>
      </c>
      <c r="BA67" s="51" t="s">
        <v>393</v>
      </c>
      <c r="BC67" s="59">
        <f t="shared" si="43"/>
        <v>0</v>
      </c>
      <c r="BD67" s="59">
        <f t="shared" si="44"/>
        <v>0</v>
      </c>
      <c r="BE67" s="59">
        <v>0</v>
      </c>
      <c r="BF67" s="59">
        <f t="shared" si="45"/>
        <v>0</v>
      </c>
      <c r="BH67" s="60">
        <f t="shared" si="46"/>
        <v>0</v>
      </c>
      <c r="BI67" s="60">
        <f t="shared" si="47"/>
        <v>0</v>
      </c>
      <c r="BJ67" s="60">
        <f t="shared" si="48"/>
        <v>0</v>
      </c>
    </row>
    <row r="68" spans="1:62" x14ac:dyDescent="0.2">
      <c r="A68" s="32" t="s">
        <v>62</v>
      </c>
      <c r="B68" s="32" t="s">
        <v>132</v>
      </c>
      <c r="C68" s="32" t="s">
        <v>191</v>
      </c>
      <c r="D68" s="32" t="s">
        <v>455</v>
      </c>
      <c r="E68" s="32" t="s">
        <v>361</v>
      </c>
      <c r="F68" s="33">
        <v>1</v>
      </c>
      <c r="G68" s="58">
        <v>0</v>
      </c>
      <c r="H68" s="33">
        <f t="shared" si="24"/>
        <v>0</v>
      </c>
      <c r="I68" s="33">
        <f t="shared" si="0"/>
        <v>0</v>
      </c>
      <c r="J68" s="33">
        <f t="shared" si="25"/>
        <v>0</v>
      </c>
      <c r="K68" s="57">
        <v>0</v>
      </c>
      <c r="L68" s="33">
        <f t="shared" si="26"/>
        <v>0</v>
      </c>
      <c r="M68" s="34" t="s">
        <v>484</v>
      </c>
      <c r="Z68" s="59">
        <f t="shared" si="27"/>
        <v>0</v>
      </c>
      <c r="AB68" s="59">
        <f t="shared" si="28"/>
        <v>0</v>
      </c>
      <c r="AC68" s="59">
        <f t="shared" si="29"/>
        <v>0</v>
      </c>
      <c r="AD68" s="59">
        <f t="shared" si="30"/>
        <v>0</v>
      </c>
      <c r="AE68" s="59">
        <f t="shared" si="31"/>
        <v>0</v>
      </c>
      <c r="AF68" s="59">
        <f t="shared" si="32"/>
        <v>0</v>
      </c>
      <c r="AG68" s="59">
        <f t="shared" si="33"/>
        <v>0</v>
      </c>
      <c r="AH68" s="59">
        <f t="shared" si="34"/>
        <v>0</v>
      </c>
      <c r="AI68" s="51" t="s">
        <v>132</v>
      </c>
      <c r="AJ68" s="60">
        <f t="shared" si="35"/>
        <v>0</v>
      </c>
      <c r="AK68" s="60">
        <f t="shared" si="36"/>
        <v>0</v>
      </c>
      <c r="AL68" s="60">
        <f t="shared" si="37"/>
        <v>0</v>
      </c>
      <c r="AN68" s="59">
        <v>21</v>
      </c>
      <c r="AO68" s="59">
        <f t="shared" si="38"/>
        <v>0</v>
      </c>
      <c r="AP68" s="59">
        <f t="shared" si="39"/>
        <v>0</v>
      </c>
      <c r="AQ68" s="61" t="s">
        <v>7</v>
      </c>
      <c r="AV68" s="59">
        <f t="shared" si="40"/>
        <v>0</v>
      </c>
      <c r="AW68" s="59">
        <f t="shared" si="41"/>
        <v>0</v>
      </c>
      <c r="AX68" s="59">
        <f t="shared" si="42"/>
        <v>0</v>
      </c>
      <c r="AY68" s="62" t="s">
        <v>391</v>
      </c>
      <c r="AZ68" s="62" t="s">
        <v>392</v>
      </c>
      <c r="BA68" s="51" t="s">
        <v>393</v>
      </c>
      <c r="BC68" s="59">
        <f t="shared" si="43"/>
        <v>0</v>
      </c>
      <c r="BD68" s="59">
        <f t="shared" si="44"/>
        <v>0</v>
      </c>
      <c r="BE68" s="59">
        <v>0</v>
      </c>
      <c r="BF68" s="59">
        <f t="shared" si="45"/>
        <v>0</v>
      </c>
      <c r="BH68" s="60">
        <f t="shared" si="46"/>
        <v>0</v>
      </c>
      <c r="BI68" s="60">
        <f t="shared" si="47"/>
        <v>0</v>
      </c>
      <c r="BJ68" s="60">
        <f t="shared" si="48"/>
        <v>0</v>
      </c>
    </row>
    <row r="69" spans="1:62" x14ac:dyDescent="0.2">
      <c r="A69" s="32" t="s">
        <v>63</v>
      </c>
      <c r="B69" s="32" t="s">
        <v>132</v>
      </c>
      <c r="C69" s="32" t="s">
        <v>192</v>
      </c>
      <c r="D69" s="32" t="s">
        <v>302</v>
      </c>
      <c r="E69" s="32" t="s">
        <v>361</v>
      </c>
      <c r="F69" s="33">
        <v>1</v>
      </c>
      <c r="G69" s="58">
        <v>0</v>
      </c>
      <c r="H69" s="33">
        <f t="shared" si="24"/>
        <v>0</v>
      </c>
      <c r="I69" s="33">
        <f t="shared" si="0"/>
        <v>0</v>
      </c>
      <c r="J69" s="33">
        <f t="shared" si="25"/>
        <v>0</v>
      </c>
      <c r="K69" s="57">
        <v>0</v>
      </c>
      <c r="L69" s="33">
        <f t="shared" si="26"/>
        <v>0</v>
      </c>
      <c r="M69" s="34" t="s">
        <v>484</v>
      </c>
      <c r="Z69" s="59">
        <f t="shared" si="27"/>
        <v>0</v>
      </c>
      <c r="AB69" s="59">
        <f t="shared" si="28"/>
        <v>0</v>
      </c>
      <c r="AC69" s="59">
        <f t="shared" si="29"/>
        <v>0</v>
      </c>
      <c r="AD69" s="59">
        <f t="shared" si="30"/>
        <v>0</v>
      </c>
      <c r="AE69" s="59">
        <f t="shared" si="31"/>
        <v>0</v>
      </c>
      <c r="AF69" s="59">
        <f t="shared" si="32"/>
        <v>0</v>
      </c>
      <c r="AG69" s="59">
        <f t="shared" si="33"/>
        <v>0</v>
      </c>
      <c r="AH69" s="59">
        <f t="shared" si="34"/>
        <v>0</v>
      </c>
      <c r="AI69" s="51" t="s">
        <v>132</v>
      </c>
      <c r="AJ69" s="60">
        <f t="shared" si="35"/>
        <v>0</v>
      </c>
      <c r="AK69" s="60">
        <f t="shared" si="36"/>
        <v>0</v>
      </c>
      <c r="AL69" s="60">
        <f t="shared" si="37"/>
        <v>0</v>
      </c>
      <c r="AN69" s="59">
        <v>21</v>
      </c>
      <c r="AO69" s="59">
        <f t="shared" si="38"/>
        <v>0</v>
      </c>
      <c r="AP69" s="59">
        <f t="shared" si="39"/>
        <v>0</v>
      </c>
      <c r="AQ69" s="61" t="s">
        <v>7</v>
      </c>
      <c r="AV69" s="59">
        <f t="shared" si="40"/>
        <v>0</v>
      </c>
      <c r="AW69" s="59">
        <f t="shared" si="41"/>
        <v>0</v>
      </c>
      <c r="AX69" s="59">
        <f t="shared" si="42"/>
        <v>0</v>
      </c>
      <c r="AY69" s="62" t="s">
        <v>391</v>
      </c>
      <c r="AZ69" s="62" t="s">
        <v>392</v>
      </c>
      <c r="BA69" s="51" t="s">
        <v>393</v>
      </c>
      <c r="BC69" s="59">
        <f t="shared" si="43"/>
        <v>0</v>
      </c>
      <c r="BD69" s="59">
        <f t="shared" si="44"/>
        <v>0</v>
      </c>
      <c r="BE69" s="59">
        <v>0</v>
      </c>
      <c r="BF69" s="59">
        <f t="shared" si="45"/>
        <v>0</v>
      </c>
      <c r="BH69" s="60">
        <f t="shared" si="46"/>
        <v>0</v>
      </c>
      <c r="BI69" s="60">
        <f t="shared" si="47"/>
        <v>0</v>
      </c>
      <c r="BJ69" s="60">
        <f t="shared" si="48"/>
        <v>0</v>
      </c>
    </row>
    <row r="70" spans="1:62" x14ac:dyDescent="0.2">
      <c r="A70" s="32" t="s">
        <v>64</v>
      </c>
      <c r="B70" s="32" t="s">
        <v>132</v>
      </c>
      <c r="C70" s="32" t="s">
        <v>193</v>
      </c>
      <c r="D70" s="32" t="s">
        <v>457</v>
      </c>
      <c r="E70" s="32" t="s">
        <v>361</v>
      </c>
      <c r="F70" s="33">
        <v>1</v>
      </c>
      <c r="G70" s="58">
        <v>0</v>
      </c>
      <c r="H70" s="33">
        <f t="shared" si="24"/>
        <v>0</v>
      </c>
      <c r="I70" s="33">
        <f t="shared" si="0"/>
        <v>0</v>
      </c>
      <c r="J70" s="33">
        <f t="shared" si="25"/>
        <v>0</v>
      </c>
      <c r="K70" s="57">
        <v>0</v>
      </c>
      <c r="L70" s="33">
        <f t="shared" si="26"/>
        <v>0</v>
      </c>
      <c r="M70" s="34" t="s">
        <v>484</v>
      </c>
      <c r="Z70" s="59">
        <f t="shared" si="27"/>
        <v>0</v>
      </c>
      <c r="AB70" s="59">
        <f t="shared" si="28"/>
        <v>0</v>
      </c>
      <c r="AC70" s="59">
        <f t="shared" si="29"/>
        <v>0</v>
      </c>
      <c r="AD70" s="59">
        <f t="shared" si="30"/>
        <v>0</v>
      </c>
      <c r="AE70" s="59">
        <f t="shared" si="31"/>
        <v>0</v>
      </c>
      <c r="AF70" s="59">
        <f t="shared" si="32"/>
        <v>0</v>
      </c>
      <c r="AG70" s="59">
        <f t="shared" si="33"/>
        <v>0</v>
      </c>
      <c r="AH70" s="59">
        <f t="shared" si="34"/>
        <v>0</v>
      </c>
      <c r="AI70" s="51" t="s">
        <v>132</v>
      </c>
      <c r="AJ70" s="60">
        <f t="shared" si="35"/>
        <v>0</v>
      </c>
      <c r="AK70" s="60">
        <f t="shared" si="36"/>
        <v>0</v>
      </c>
      <c r="AL70" s="60">
        <f t="shared" si="37"/>
        <v>0</v>
      </c>
      <c r="AN70" s="59">
        <v>21</v>
      </c>
      <c r="AO70" s="59">
        <f t="shared" si="38"/>
        <v>0</v>
      </c>
      <c r="AP70" s="59">
        <f t="shared" si="39"/>
        <v>0</v>
      </c>
      <c r="AQ70" s="61" t="s">
        <v>7</v>
      </c>
      <c r="AV70" s="59">
        <f t="shared" si="40"/>
        <v>0</v>
      </c>
      <c r="AW70" s="59">
        <f t="shared" si="41"/>
        <v>0</v>
      </c>
      <c r="AX70" s="59">
        <f t="shared" si="42"/>
        <v>0</v>
      </c>
      <c r="AY70" s="62" t="s">
        <v>391</v>
      </c>
      <c r="AZ70" s="62" t="s">
        <v>392</v>
      </c>
      <c r="BA70" s="51" t="s">
        <v>393</v>
      </c>
      <c r="BC70" s="59">
        <f t="shared" si="43"/>
        <v>0</v>
      </c>
      <c r="BD70" s="59">
        <f t="shared" si="44"/>
        <v>0</v>
      </c>
      <c r="BE70" s="59">
        <v>0</v>
      </c>
      <c r="BF70" s="59">
        <f t="shared" si="45"/>
        <v>0</v>
      </c>
      <c r="BH70" s="60">
        <f t="shared" si="46"/>
        <v>0</v>
      </c>
      <c r="BI70" s="60">
        <f t="shared" si="47"/>
        <v>0</v>
      </c>
      <c r="BJ70" s="60">
        <f t="shared" si="48"/>
        <v>0</v>
      </c>
    </row>
    <row r="71" spans="1:62" x14ac:dyDescent="0.2">
      <c r="A71" s="32" t="s">
        <v>65</v>
      </c>
      <c r="B71" s="32" t="s">
        <v>132</v>
      </c>
      <c r="C71" s="32" t="s">
        <v>194</v>
      </c>
      <c r="D71" s="32" t="s">
        <v>303</v>
      </c>
      <c r="E71" s="32" t="s">
        <v>361</v>
      </c>
      <c r="F71" s="33">
        <v>8</v>
      </c>
      <c r="G71" s="58">
        <v>0</v>
      </c>
      <c r="H71" s="33">
        <f t="shared" si="24"/>
        <v>0</v>
      </c>
      <c r="I71" s="33">
        <f t="shared" si="0"/>
        <v>0</v>
      </c>
      <c r="J71" s="33">
        <f t="shared" si="25"/>
        <v>0</v>
      </c>
      <c r="K71" s="57">
        <v>0</v>
      </c>
      <c r="L71" s="33">
        <f t="shared" si="26"/>
        <v>0</v>
      </c>
      <c r="M71" s="34" t="s">
        <v>484</v>
      </c>
      <c r="Z71" s="59">
        <f t="shared" si="27"/>
        <v>0</v>
      </c>
      <c r="AB71" s="59">
        <f t="shared" si="28"/>
        <v>0</v>
      </c>
      <c r="AC71" s="59">
        <f t="shared" si="29"/>
        <v>0</v>
      </c>
      <c r="AD71" s="59">
        <f t="shared" si="30"/>
        <v>0</v>
      </c>
      <c r="AE71" s="59">
        <f t="shared" si="31"/>
        <v>0</v>
      </c>
      <c r="AF71" s="59">
        <f t="shared" si="32"/>
        <v>0</v>
      </c>
      <c r="AG71" s="59">
        <f t="shared" si="33"/>
        <v>0</v>
      </c>
      <c r="AH71" s="59">
        <f t="shared" si="34"/>
        <v>0</v>
      </c>
      <c r="AI71" s="51" t="s">
        <v>132</v>
      </c>
      <c r="AJ71" s="60">
        <f t="shared" si="35"/>
        <v>0</v>
      </c>
      <c r="AK71" s="60">
        <f t="shared" si="36"/>
        <v>0</v>
      </c>
      <c r="AL71" s="60">
        <f t="shared" si="37"/>
        <v>0</v>
      </c>
      <c r="AN71" s="59">
        <v>21</v>
      </c>
      <c r="AO71" s="59">
        <f t="shared" si="38"/>
        <v>0</v>
      </c>
      <c r="AP71" s="59">
        <f t="shared" si="39"/>
        <v>0</v>
      </c>
      <c r="AQ71" s="61" t="s">
        <v>7</v>
      </c>
      <c r="AV71" s="59">
        <f t="shared" si="40"/>
        <v>0</v>
      </c>
      <c r="AW71" s="59">
        <f t="shared" si="41"/>
        <v>0</v>
      </c>
      <c r="AX71" s="59">
        <f t="shared" si="42"/>
        <v>0</v>
      </c>
      <c r="AY71" s="62" t="s">
        <v>391</v>
      </c>
      <c r="AZ71" s="62" t="s">
        <v>392</v>
      </c>
      <c r="BA71" s="51" t="s">
        <v>393</v>
      </c>
      <c r="BC71" s="59">
        <f t="shared" si="43"/>
        <v>0</v>
      </c>
      <c r="BD71" s="59">
        <f t="shared" si="44"/>
        <v>0</v>
      </c>
      <c r="BE71" s="59">
        <v>0</v>
      </c>
      <c r="BF71" s="59">
        <f t="shared" si="45"/>
        <v>0</v>
      </c>
      <c r="BH71" s="60">
        <f t="shared" si="46"/>
        <v>0</v>
      </c>
      <c r="BI71" s="60">
        <f t="shared" si="47"/>
        <v>0</v>
      </c>
      <c r="BJ71" s="60">
        <f t="shared" si="48"/>
        <v>0</v>
      </c>
    </row>
    <row r="72" spans="1:62" x14ac:dyDescent="0.2">
      <c r="A72" s="32" t="s">
        <v>66</v>
      </c>
      <c r="B72" s="32" t="s">
        <v>132</v>
      </c>
      <c r="C72" s="32" t="s">
        <v>195</v>
      </c>
      <c r="D72" s="32" t="s">
        <v>304</v>
      </c>
      <c r="E72" s="32" t="s">
        <v>361</v>
      </c>
      <c r="F72" s="33">
        <v>3</v>
      </c>
      <c r="G72" s="58">
        <v>0</v>
      </c>
      <c r="H72" s="33">
        <f t="shared" si="24"/>
        <v>0</v>
      </c>
      <c r="I72" s="33">
        <f t="shared" si="0"/>
        <v>0</v>
      </c>
      <c r="J72" s="33">
        <f t="shared" si="25"/>
        <v>0</v>
      </c>
      <c r="K72" s="57">
        <v>0</v>
      </c>
      <c r="L72" s="33">
        <f t="shared" ref="L72:L104" si="49">F72*K72</f>
        <v>0</v>
      </c>
      <c r="M72" s="34" t="s">
        <v>484</v>
      </c>
      <c r="Z72" s="59">
        <f t="shared" ref="Z72:Z105" si="50">IF(AQ72="5",BJ72,0)</f>
        <v>0</v>
      </c>
      <c r="AB72" s="59">
        <f t="shared" ref="AB72:AB105" si="51">IF(AQ72="1",BH72,0)</f>
        <v>0</v>
      </c>
      <c r="AC72" s="59">
        <f t="shared" ref="AC72:AC105" si="52">IF(AQ72="1",BI72,0)</f>
        <v>0</v>
      </c>
      <c r="AD72" s="59">
        <f t="shared" ref="AD72:AD105" si="53">IF(AQ72="7",BH72,0)</f>
        <v>0</v>
      </c>
      <c r="AE72" s="59">
        <f t="shared" ref="AE72:AE105" si="54">IF(AQ72="7",BI72,0)</f>
        <v>0</v>
      </c>
      <c r="AF72" s="59">
        <f t="shared" ref="AF72:AF105" si="55">IF(AQ72="2",BH72,0)</f>
        <v>0</v>
      </c>
      <c r="AG72" s="59">
        <f t="shared" ref="AG72:AG105" si="56">IF(AQ72="2",BI72,0)</f>
        <v>0</v>
      </c>
      <c r="AH72" s="59">
        <f t="shared" ref="AH72:AH105" si="57">IF(AQ72="0",BJ72,0)</f>
        <v>0</v>
      </c>
      <c r="AI72" s="51" t="s">
        <v>132</v>
      </c>
      <c r="AJ72" s="60">
        <f t="shared" ref="AJ72:AJ105" si="58">IF(AN72=0,J72,0)</f>
        <v>0</v>
      </c>
      <c r="AK72" s="60">
        <f t="shared" ref="AK72:AK105" si="59">IF(AN72=15,J72,0)</f>
        <v>0</v>
      </c>
      <c r="AL72" s="60">
        <f t="shared" ref="AL72:AL105" si="60">IF(AN72=21,J72,0)</f>
        <v>0</v>
      </c>
      <c r="AN72" s="59">
        <v>21</v>
      </c>
      <c r="AO72" s="59">
        <f t="shared" ref="AO72:AO105" si="61">G72*0.9</f>
        <v>0</v>
      </c>
      <c r="AP72" s="59">
        <f t="shared" ref="AP72:AP105" si="62">G72*(1-0.9)</f>
        <v>0</v>
      </c>
      <c r="AQ72" s="61" t="s">
        <v>7</v>
      </c>
      <c r="AV72" s="59">
        <f t="shared" ref="AV72:AV104" si="63">AW72+AX72</f>
        <v>0</v>
      </c>
      <c r="AW72" s="59">
        <f t="shared" ref="AW72:AW105" si="64">F72*AO72</f>
        <v>0</v>
      </c>
      <c r="AX72" s="59">
        <f t="shared" ref="AX72:AX105" si="65">F72*AP72</f>
        <v>0</v>
      </c>
      <c r="AY72" s="62" t="s">
        <v>391</v>
      </c>
      <c r="AZ72" s="62" t="s">
        <v>392</v>
      </c>
      <c r="BA72" s="51" t="s">
        <v>393</v>
      </c>
      <c r="BC72" s="59">
        <f t="shared" ref="BC72:BC105" si="66">AW72+AX72</f>
        <v>0</v>
      </c>
      <c r="BD72" s="59">
        <f t="shared" ref="BD72:BD104" si="67">G72/(100-BE72)*100</f>
        <v>0</v>
      </c>
      <c r="BE72" s="59">
        <v>0</v>
      </c>
      <c r="BF72" s="59">
        <f t="shared" ref="BF72:BF105" si="68">L72</f>
        <v>0</v>
      </c>
      <c r="BH72" s="60">
        <f t="shared" ref="BH72:BH105" si="69">F72*AO72</f>
        <v>0</v>
      </c>
      <c r="BI72" s="60">
        <f t="shared" ref="BI72:BI105" si="70">F72*AP72</f>
        <v>0</v>
      </c>
      <c r="BJ72" s="60">
        <f t="shared" ref="BJ72:BJ105" si="71">F72*G72</f>
        <v>0</v>
      </c>
    </row>
    <row r="73" spans="1:62" x14ac:dyDescent="0.2">
      <c r="A73" s="32" t="s">
        <v>67</v>
      </c>
      <c r="B73" s="32" t="s">
        <v>132</v>
      </c>
      <c r="C73" s="32" t="s">
        <v>196</v>
      </c>
      <c r="D73" s="32" t="s">
        <v>305</v>
      </c>
      <c r="E73" s="32" t="s">
        <v>361</v>
      </c>
      <c r="F73" s="33">
        <v>16</v>
      </c>
      <c r="G73" s="58">
        <v>0</v>
      </c>
      <c r="H73" s="33">
        <f t="shared" si="24"/>
        <v>0</v>
      </c>
      <c r="I73" s="33">
        <f t="shared" si="0"/>
        <v>0</v>
      </c>
      <c r="J73" s="33">
        <f t="shared" si="25"/>
        <v>0</v>
      </c>
      <c r="K73" s="57">
        <v>0</v>
      </c>
      <c r="L73" s="33">
        <f t="shared" si="49"/>
        <v>0</v>
      </c>
      <c r="M73" s="34" t="s">
        <v>484</v>
      </c>
      <c r="Z73" s="59">
        <f t="shared" si="50"/>
        <v>0</v>
      </c>
      <c r="AB73" s="59">
        <f t="shared" si="51"/>
        <v>0</v>
      </c>
      <c r="AC73" s="59">
        <f t="shared" si="52"/>
        <v>0</v>
      </c>
      <c r="AD73" s="59">
        <f t="shared" si="53"/>
        <v>0</v>
      </c>
      <c r="AE73" s="59">
        <f t="shared" si="54"/>
        <v>0</v>
      </c>
      <c r="AF73" s="59">
        <f t="shared" si="55"/>
        <v>0</v>
      </c>
      <c r="AG73" s="59">
        <f t="shared" si="56"/>
        <v>0</v>
      </c>
      <c r="AH73" s="59">
        <f t="shared" si="57"/>
        <v>0</v>
      </c>
      <c r="AI73" s="51" t="s">
        <v>132</v>
      </c>
      <c r="AJ73" s="60">
        <f t="shared" si="58"/>
        <v>0</v>
      </c>
      <c r="AK73" s="60">
        <f t="shared" si="59"/>
        <v>0</v>
      </c>
      <c r="AL73" s="60">
        <f t="shared" si="60"/>
        <v>0</v>
      </c>
      <c r="AN73" s="59">
        <v>21</v>
      </c>
      <c r="AO73" s="59">
        <f t="shared" si="61"/>
        <v>0</v>
      </c>
      <c r="AP73" s="59">
        <f t="shared" si="62"/>
        <v>0</v>
      </c>
      <c r="AQ73" s="61" t="s">
        <v>7</v>
      </c>
      <c r="AV73" s="59">
        <f t="shared" si="63"/>
        <v>0</v>
      </c>
      <c r="AW73" s="59">
        <f t="shared" si="64"/>
        <v>0</v>
      </c>
      <c r="AX73" s="59">
        <f t="shared" si="65"/>
        <v>0</v>
      </c>
      <c r="AY73" s="62" t="s">
        <v>391</v>
      </c>
      <c r="AZ73" s="62" t="s">
        <v>392</v>
      </c>
      <c r="BA73" s="51" t="s">
        <v>393</v>
      </c>
      <c r="BC73" s="59">
        <f t="shared" si="66"/>
        <v>0</v>
      </c>
      <c r="BD73" s="59">
        <f t="shared" si="67"/>
        <v>0</v>
      </c>
      <c r="BE73" s="59">
        <v>0</v>
      </c>
      <c r="BF73" s="59">
        <f t="shared" si="68"/>
        <v>0</v>
      </c>
      <c r="BH73" s="60">
        <f t="shared" si="69"/>
        <v>0</v>
      </c>
      <c r="BI73" s="60">
        <f t="shared" si="70"/>
        <v>0</v>
      </c>
      <c r="BJ73" s="60">
        <f t="shared" si="71"/>
        <v>0</v>
      </c>
    </row>
    <row r="74" spans="1:62" x14ac:dyDescent="0.2">
      <c r="A74" s="32" t="s">
        <v>68</v>
      </c>
      <c r="B74" s="32" t="s">
        <v>132</v>
      </c>
      <c r="C74" s="32" t="s">
        <v>449</v>
      </c>
      <c r="D74" s="32" t="s">
        <v>450</v>
      </c>
      <c r="E74" s="32" t="s">
        <v>361</v>
      </c>
      <c r="F74" s="33">
        <v>2</v>
      </c>
      <c r="G74" s="58">
        <v>0</v>
      </c>
      <c r="H74" s="33">
        <f t="shared" si="24"/>
        <v>0</v>
      </c>
      <c r="I74" s="33">
        <f t="shared" si="0"/>
        <v>0</v>
      </c>
      <c r="J74" s="33">
        <f t="shared" si="25"/>
        <v>0</v>
      </c>
      <c r="K74" s="57">
        <v>0</v>
      </c>
      <c r="L74" s="33">
        <f>F74*K74</f>
        <v>0</v>
      </c>
      <c r="M74" s="34" t="s">
        <v>484</v>
      </c>
      <c r="Z74" s="59">
        <f>IF(AQ74="5",BJ74,0)</f>
        <v>0</v>
      </c>
      <c r="AB74" s="59">
        <f>IF(AQ74="1",BH74,0)</f>
        <v>0</v>
      </c>
      <c r="AC74" s="59">
        <f>IF(AQ74="1",BI74,0)</f>
        <v>0</v>
      </c>
      <c r="AD74" s="59">
        <f>IF(AQ74="7",BH74,0)</f>
        <v>0</v>
      </c>
      <c r="AE74" s="59">
        <f>IF(AQ74="7",BI74,0)</f>
        <v>0</v>
      </c>
      <c r="AF74" s="59">
        <f>IF(AQ74="2",BH74,0)</f>
        <v>0</v>
      </c>
      <c r="AG74" s="59">
        <f>IF(AQ74="2",BI74,0)</f>
        <v>0</v>
      </c>
      <c r="AH74" s="59">
        <f>IF(AQ74="0",BJ74,0)</f>
        <v>0</v>
      </c>
      <c r="AI74" s="51" t="s">
        <v>132</v>
      </c>
      <c r="AJ74" s="60">
        <f>IF(AN74=0,J74,0)</f>
        <v>0</v>
      </c>
      <c r="AK74" s="60">
        <f>IF(AN74=15,J74,0)</f>
        <v>0</v>
      </c>
      <c r="AL74" s="60">
        <f>IF(AN74=21,J74,0)</f>
        <v>0</v>
      </c>
      <c r="AN74" s="59">
        <v>21</v>
      </c>
      <c r="AO74" s="59">
        <f>G74*0.9</f>
        <v>0</v>
      </c>
      <c r="AP74" s="59">
        <f>G74*(1-0.9)</f>
        <v>0</v>
      </c>
      <c r="AQ74" s="61" t="s">
        <v>7</v>
      </c>
      <c r="AV74" s="59">
        <f>AW74+AX74</f>
        <v>0</v>
      </c>
      <c r="AW74" s="59">
        <f>F74*AO74</f>
        <v>0</v>
      </c>
      <c r="AX74" s="59">
        <f>F74*AP74</f>
        <v>0</v>
      </c>
      <c r="AY74" s="62" t="s">
        <v>391</v>
      </c>
      <c r="AZ74" s="62" t="s">
        <v>392</v>
      </c>
      <c r="BA74" s="51" t="s">
        <v>393</v>
      </c>
      <c r="BC74" s="59">
        <f>AW74+AX74</f>
        <v>0</v>
      </c>
      <c r="BD74" s="59">
        <f>G74/(100-BE74)*100</f>
        <v>0</v>
      </c>
      <c r="BE74" s="59">
        <v>0</v>
      </c>
      <c r="BF74" s="59">
        <f>L74</f>
        <v>0</v>
      </c>
      <c r="BH74" s="60">
        <f>F74*AO74</f>
        <v>0</v>
      </c>
      <c r="BI74" s="60">
        <f>F74*AP74</f>
        <v>0</v>
      </c>
      <c r="BJ74" s="60">
        <f>F74*G74</f>
        <v>0</v>
      </c>
    </row>
    <row r="75" spans="1:62" x14ac:dyDescent="0.2">
      <c r="A75" s="32" t="s">
        <v>69</v>
      </c>
      <c r="B75" s="32" t="s">
        <v>132</v>
      </c>
      <c r="C75" s="32" t="s">
        <v>197</v>
      </c>
      <c r="D75" s="32" t="s">
        <v>306</v>
      </c>
      <c r="E75" s="32" t="s">
        <v>361</v>
      </c>
      <c r="F75" s="33">
        <v>1</v>
      </c>
      <c r="G75" s="58">
        <v>0</v>
      </c>
      <c r="H75" s="33">
        <f t="shared" si="24"/>
        <v>0</v>
      </c>
      <c r="I75" s="33">
        <f t="shared" si="0"/>
        <v>0</v>
      </c>
      <c r="J75" s="33">
        <f t="shared" si="25"/>
        <v>0</v>
      </c>
      <c r="K75" s="57">
        <v>0</v>
      </c>
      <c r="L75" s="33">
        <f t="shared" si="49"/>
        <v>0</v>
      </c>
      <c r="M75" s="34" t="s">
        <v>484</v>
      </c>
      <c r="Z75" s="59">
        <f t="shared" si="50"/>
        <v>0</v>
      </c>
      <c r="AB75" s="59">
        <f t="shared" si="51"/>
        <v>0</v>
      </c>
      <c r="AC75" s="59">
        <f t="shared" si="52"/>
        <v>0</v>
      </c>
      <c r="AD75" s="59">
        <f t="shared" si="53"/>
        <v>0</v>
      </c>
      <c r="AE75" s="59">
        <f t="shared" si="54"/>
        <v>0</v>
      </c>
      <c r="AF75" s="59">
        <f t="shared" si="55"/>
        <v>0</v>
      </c>
      <c r="AG75" s="59">
        <f t="shared" si="56"/>
        <v>0</v>
      </c>
      <c r="AH75" s="59">
        <f t="shared" si="57"/>
        <v>0</v>
      </c>
      <c r="AI75" s="51" t="s">
        <v>132</v>
      </c>
      <c r="AJ75" s="60">
        <f t="shared" si="58"/>
        <v>0</v>
      </c>
      <c r="AK75" s="60">
        <f t="shared" si="59"/>
        <v>0</v>
      </c>
      <c r="AL75" s="60">
        <f t="shared" si="60"/>
        <v>0</v>
      </c>
      <c r="AN75" s="59">
        <v>21</v>
      </c>
      <c r="AO75" s="59">
        <f t="shared" si="61"/>
        <v>0</v>
      </c>
      <c r="AP75" s="59">
        <f t="shared" si="62"/>
        <v>0</v>
      </c>
      <c r="AQ75" s="61" t="s">
        <v>7</v>
      </c>
      <c r="AV75" s="59">
        <f t="shared" si="63"/>
        <v>0</v>
      </c>
      <c r="AW75" s="59">
        <f t="shared" si="64"/>
        <v>0</v>
      </c>
      <c r="AX75" s="59">
        <f t="shared" si="65"/>
        <v>0</v>
      </c>
      <c r="AY75" s="62" t="s">
        <v>391</v>
      </c>
      <c r="AZ75" s="62" t="s">
        <v>392</v>
      </c>
      <c r="BA75" s="51" t="s">
        <v>393</v>
      </c>
      <c r="BC75" s="59">
        <f t="shared" si="66"/>
        <v>0</v>
      </c>
      <c r="BD75" s="59">
        <f t="shared" si="67"/>
        <v>0</v>
      </c>
      <c r="BE75" s="59">
        <v>0</v>
      </c>
      <c r="BF75" s="59">
        <f t="shared" si="68"/>
        <v>0</v>
      </c>
      <c r="BH75" s="60">
        <f t="shared" si="69"/>
        <v>0</v>
      </c>
      <c r="BI75" s="60">
        <f t="shared" si="70"/>
        <v>0</v>
      </c>
      <c r="BJ75" s="60">
        <f t="shared" si="71"/>
        <v>0</v>
      </c>
    </row>
    <row r="76" spans="1:62" x14ac:dyDescent="0.2">
      <c r="A76" s="32" t="s">
        <v>70</v>
      </c>
      <c r="B76" s="32" t="s">
        <v>132</v>
      </c>
      <c r="C76" s="32" t="s">
        <v>198</v>
      </c>
      <c r="D76" s="32" t="s">
        <v>307</v>
      </c>
      <c r="E76" s="32" t="s">
        <v>361</v>
      </c>
      <c r="F76" s="33">
        <v>3</v>
      </c>
      <c r="G76" s="58">
        <v>0</v>
      </c>
      <c r="H76" s="33">
        <f t="shared" si="24"/>
        <v>0</v>
      </c>
      <c r="I76" s="33">
        <f t="shared" si="0"/>
        <v>0</v>
      </c>
      <c r="J76" s="33">
        <f t="shared" si="25"/>
        <v>0</v>
      </c>
      <c r="K76" s="57">
        <v>0</v>
      </c>
      <c r="L76" s="33">
        <f t="shared" si="49"/>
        <v>0</v>
      </c>
      <c r="M76" s="34" t="s">
        <v>484</v>
      </c>
      <c r="Z76" s="59">
        <f t="shared" si="50"/>
        <v>0</v>
      </c>
      <c r="AB76" s="59">
        <f t="shared" si="51"/>
        <v>0</v>
      </c>
      <c r="AC76" s="59">
        <f t="shared" si="52"/>
        <v>0</v>
      </c>
      <c r="AD76" s="59">
        <f t="shared" si="53"/>
        <v>0</v>
      </c>
      <c r="AE76" s="59">
        <f t="shared" si="54"/>
        <v>0</v>
      </c>
      <c r="AF76" s="59">
        <f t="shared" si="55"/>
        <v>0</v>
      </c>
      <c r="AG76" s="59">
        <f t="shared" si="56"/>
        <v>0</v>
      </c>
      <c r="AH76" s="59">
        <f t="shared" si="57"/>
        <v>0</v>
      </c>
      <c r="AI76" s="51" t="s">
        <v>132</v>
      </c>
      <c r="AJ76" s="60">
        <f t="shared" si="58"/>
        <v>0</v>
      </c>
      <c r="AK76" s="60">
        <f t="shared" si="59"/>
        <v>0</v>
      </c>
      <c r="AL76" s="60">
        <f t="shared" si="60"/>
        <v>0</v>
      </c>
      <c r="AN76" s="59">
        <v>21</v>
      </c>
      <c r="AO76" s="59">
        <f t="shared" si="61"/>
        <v>0</v>
      </c>
      <c r="AP76" s="59">
        <f t="shared" si="62"/>
        <v>0</v>
      </c>
      <c r="AQ76" s="61" t="s">
        <v>7</v>
      </c>
      <c r="AV76" s="59">
        <f t="shared" si="63"/>
        <v>0</v>
      </c>
      <c r="AW76" s="59">
        <f t="shared" si="64"/>
        <v>0</v>
      </c>
      <c r="AX76" s="59">
        <f t="shared" si="65"/>
        <v>0</v>
      </c>
      <c r="AY76" s="62" t="s">
        <v>391</v>
      </c>
      <c r="AZ76" s="62" t="s">
        <v>392</v>
      </c>
      <c r="BA76" s="51" t="s">
        <v>393</v>
      </c>
      <c r="BC76" s="59">
        <f t="shared" si="66"/>
        <v>0</v>
      </c>
      <c r="BD76" s="59">
        <f t="shared" si="67"/>
        <v>0</v>
      </c>
      <c r="BE76" s="59">
        <v>0</v>
      </c>
      <c r="BF76" s="59">
        <f t="shared" si="68"/>
        <v>0</v>
      </c>
      <c r="BH76" s="60">
        <f t="shared" si="69"/>
        <v>0</v>
      </c>
      <c r="BI76" s="60">
        <f t="shared" si="70"/>
        <v>0</v>
      </c>
      <c r="BJ76" s="60">
        <f t="shared" si="71"/>
        <v>0</v>
      </c>
    </row>
    <row r="77" spans="1:62" x14ac:dyDescent="0.2">
      <c r="A77" s="32" t="s">
        <v>71</v>
      </c>
      <c r="B77" s="32" t="s">
        <v>132</v>
      </c>
      <c r="C77" s="32" t="s">
        <v>199</v>
      </c>
      <c r="D77" s="32" t="s">
        <v>308</v>
      </c>
      <c r="E77" s="32" t="s">
        <v>361</v>
      </c>
      <c r="F77" s="33">
        <v>246</v>
      </c>
      <c r="G77" s="58">
        <v>0</v>
      </c>
      <c r="H77" s="33">
        <f t="shared" si="24"/>
        <v>0</v>
      </c>
      <c r="I77" s="33">
        <f t="shared" ref="I77:I132" si="72">F77*AP77</f>
        <v>0</v>
      </c>
      <c r="J77" s="33">
        <f t="shared" si="25"/>
        <v>0</v>
      </c>
      <c r="K77" s="57">
        <v>0</v>
      </c>
      <c r="L77" s="33">
        <f t="shared" si="49"/>
        <v>0</v>
      </c>
      <c r="M77" s="34" t="s">
        <v>484</v>
      </c>
      <c r="Z77" s="59">
        <f t="shared" si="50"/>
        <v>0</v>
      </c>
      <c r="AB77" s="59">
        <f t="shared" si="51"/>
        <v>0</v>
      </c>
      <c r="AC77" s="59">
        <f t="shared" si="52"/>
        <v>0</v>
      </c>
      <c r="AD77" s="59">
        <f t="shared" si="53"/>
        <v>0</v>
      </c>
      <c r="AE77" s="59">
        <f t="shared" si="54"/>
        <v>0</v>
      </c>
      <c r="AF77" s="59">
        <f t="shared" si="55"/>
        <v>0</v>
      </c>
      <c r="AG77" s="59">
        <f t="shared" si="56"/>
        <v>0</v>
      </c>
      <c r="AH77" s="59">
        <f t="shared" si="57"/>
        <v>0</v>
      </c>
      <c r="AI77" s="51" t="s">
        <v>132</v>
      </c>
      <c r="AJ77" s="60">
        <f t="shared" si="58"/>
        <v>0</v>
      </c>
      <c r="AK77" s="60">
        <f t="shared" si="59"/>
        <v>0</v>
      </c>
      <c r="AL77" s="60">
        <f t="shared" si="60"/>
        <v>0</v>
      </c>
      <c r="AN77" s="59">
        <v>21</v>
      </c>
      <c r="AO77" s="59">
        <f t="shared" si="61"/>
        <v>0</v>
      </c>
      <c r="AP77" s="59">
        <f t="shared" si="62"/>
        <v>0</v>
      </c>
      <c r="AQ77" s="61" t="s">
        <v>7</v>
      </c>
      <c r="AV77" s="59">
        <f t="shared" si="63"/>
        <v>0</v>
      </c>
      <c r="AW77" s="59">
        <f t="shared" si="64"/>
        <v>0</v>
      </c>
      <c r="AX77" s="59">
        <f t="shared" si="65"/>
        <v>0</v>
      </c>
      <c r="AY77" s="62" t="s">
        <v>391</v>
      </c>
      <c r="AZ77" s="62" t="s">
        <v>392</v>
      </c>
      <c r="BA77" s="51" t="s">
        <v>393</v>
      </c>
      <c r="BC77" s="59">
        <f t="shared" si="66"/>
        <v>0</v>
      </c>
      <c r="BD77" s="59">
        <f t="shared" si="67"/>
        <v>0</v>
      </c>
      <c r="BE77" s="59">
        <v>0</v>
      </c>
      <c r="BF77" s="59">
        <f t="shared" si="68"/>
        <v>0</v>
      </c>
      <c r="BH77" s="60">
        <f t="shared" si="69"/>
        <v>0</v>
      </c>
      <c r="BI77" s="60">
        <f t="shared" si="70"/>
        <v>0</v>
      </c>
      <c r="BJ77" s="60">
        <f t="shared" si="71"/>
        <v>0</v>
      </c>
    </row>
    <row r="78" spans="1:62" x14ac:dyDescent="0.2">
      <c r="A78" s="32" t="s">
        <v>72</v>
      </c>
      <c r="B78" s="32" t="s">
        <v>132</v>
      </c>
      <c r="C78" s="32" t="s">
        <v>200</v>
      </c>
      <c r="D78" s="32" t="s">
        <v>309</v>
      </c>
      <c r="E78" s="32" t="s">
        <v>361</v>
      </c>
      <c r="F78" s="33">
        <v>252</v>
      </c>
      <c r="G78" s="58">
        <v>0</v>
      </c>
      <c r="H78" s="33">
        <f t="shared" ref="H78:H132" si="73">F78*G78</f>
        <v>0</v>
      </c>
      <c r="I78" s="33">
        <f t="shared" si="72"/>
        <v>0</v>
      </c>
      <c r="J78" s="33">
        <f t="shared" ref="J78:J132" si="74">H78+I78</f>
        <v>0</v>
      </c>
      <c r="K78" s="57">
        <v>0</v>
      </c>
      <c r="L78" s="33">
        <f t="shared" si="49"/>
        <v>0</v>
      </c>
      <c r="M78" s="34" t="s">
        <v>484</v>
      </c>
      <c r="Z78" s="59">
        <f t="shared" si="50"/>
        <v>0</v>
      </c>
      <c r="AB78" s="59">
        <f t="shared" si="51"/>
        <v>0</v>
      </c>
      <c r="AC78" s="59">
        <f t="shared" si="52"/>
        <v>0</v>
      </c>
      <c r="AD78" s="59">
        <f t="shared" si="53"/>
        <v>0</v>
      </c>
      <c r="AE78" s="59">
        <f t="shared" si="54"/>
        <v>0</v>
      </c>
      <c r="AF78" s="59">
        <f t="shared" si="55"/>
        <v>0</v>
      </c>
      <c r="AG78" s="59">
        <f t="shared" si="56"/>
        <v>0</v>
      </c>
      <c r="AH78" s="59">
        <f t="shared" si="57"/>
        <v>0</v>
      </c>
      <c r="AI78" s="51" t="s">
        <v>132</v>
      </c>
      <c r="AJ78" s="60">
        <f t="shared" si="58"/>
        <v>0</v>
      </c>
      <c r="AK78" s="60">
        <f t="shared" si="59"/>
        <v>0</v>
      </c>
      <c r="AL78" s="60">
        <f t="shared" si="60"/>
        <v>0</v>
      </c>
      <c r="AN78" s="59">
        <v>21</v>
      </c>
      <c r="AO78" s="59">
        <f t="shared" si="61"/>
        <v>0</v>
      </c>
      <c r="AP78" s="59">
        <f t="shared" si="62"/>
        <v>0</v>
      </c>
      <c r="AQ78" s="61" t="s">
        <v>7</v>
      </c>
      <c r="AV78" s="59">
        <f t="shared" si="63"/>
        <v>0</v>
      </c>
      <c r="AW78" s="59">
        <f t="shared" si="64"/>
        <v>0</v>
      </c>
      <c r="AX78" s="59">
        <f t="shared" si="65"/>
        <v>0</v>
      </c>
      <c r="AY78" s="62" t="s">
        <v>391</v>
      </c>
      <c r="AZ78" s="62" t="s">
        <v>392</v>
      </c>
      <c r="BA78" s="51" t="s">
        <v>393</v>
      </c>
      <c r="BC78" s="59">
        <f t="shared" si="66"/>
        <v>0</v>
      </c>
      <c r="BD78" s="59">
        <f t="shared" si="67"/>
        <v>0</v>
      </c>
      <c r="BE78" s="59">
        <v>0</v>
      </c>
      <c r="BF78" s="59">
        <f t="shared" si="68"/>
        <v>0</v>
      </c>
      <c r="BH78" s="60">
        <f t="shared" si="69"/>
        <v>0</v>
      </c>
      <c r="BI78" s="60">
        <f t="shared" si="70"/>
        <v>0</v>
      </c>
      <c r="BJ78" s="60">
        <f t="shared" si="71"/>
        <v>0</v>
      </c>
    </row>
    <row r="79" spans="1:62" x14ac:dyDescent="0.2">
      <c r="A79" s="32" t="s">
        <v>73</v>
      </c>
      <c r="B79" s="32" t="s">
        <v>132</v>
      </c>
      <c r="C79" s="32" t="s">
        <v>201</v>
      </c>
      <c r="D79" s="32" t="s">
        <v>310</v>
      </c>
      <c r="E79" s="32" t="s">
        <v>361</v>
      </c>
      <c r="F79" s="33">
        <v>246</v>
      </c>
      <c r="G79" s="58">
        <v>0</v>
      </c>
      <c r="H79" s="33">
        <f t="shared" si="73"/>
        <v>0</v>
      </c>
      <c r="I79" s="33">
        <f t="shared" si="72"/>
        <v>0</v>
      </c>
      <c r="J79" s="33">
        <f t="shared" si="74"/>
        <v>0</v>
      </c>
      <c r="K79" s="57">
        <v>0</v>
      </c>
      <c r="L79" s="33">
        <f t="shared" si="49"/>
        <v>0</v>
      </c>
      <c r="M79" s="34" t="s">
        <v>484</v>
      </c>
      <c r="Z79" s="59">
        <f t="shared" si="50"/>
        <v>0</v>
      </c>
      <c r="AB79" s="59">
        <f t="shared" si="51"/>
        <v>0</v>
      </c>
      <c r="AC79" s="59">
        <f t="shared" si="52"/>
        <v>0</v>
      </c>
      <c r="AD79" s="59">
        <f t="shared" si="53"/>
        <v>0</v>
      </c>
      <c r="AE79" s="59">
        <f t="shared" si="54"/>
        <v>0</v>
      </c>
      <c r="AF79" s="59">
        <f t="shared" si="55"/>
        <v>0</v>
      </c>
      <c r="AG79" s="59">
        <f t="shared" si="56"/>
        <v>0</v>
      </c>
      <c r="AH79" s="59">
        <f t="shared" si="57"/>
        <v>0</v>
      </c>
      <c r="AI79" s="51" t="s">
        <v>132</v>
      </c>
      <c r="AJ79" s="60">
        <f t="shared" si="58"/>
        <v>0</v>
      </c>
      <c r="AK79" s="60">
        <f t="shared" si="59"/>
        <v>0</v>
      </c>
      <c r="AL79" s="60">
        <f t="shared" si="60"/>
        <v>0</v>
      </c>
      <c r="AN79" s="59">
        <v>21</v>
      </c>
      <c r="AO79" s="59">
        <f t="shared" si="61"/>
        <v>0</v>
      </c>
      <c r="AP79" s="59">
        <f t="shared" si="62"/>
        <v>0</v>
      </c>
      <c r="AQ79" s="61" t="s">
        <v>7</v>
      </c>
      <c r="AV79" s="59">
        <f t="shared" si="63"/>
        <v>0</v>
      </c>
      <c r="AW79" s="59">
        <f t="shared" si="64"/>
        <v>0</v>
      </c>
      <c r="AX79" s="59">
        <f t="shared" si="65"/>
        <v>0</v>
      </c>
      <c r="AY79" s="62" t="s">
        <v>391</v>
      </c>
      <c r="AZ79" s="62" t="s">
        <v>392</v>
      </c>
      <c r="BA79" s="51" t="s">
        <v>393</v>
      </c>
      <c r="BC79" s="59">
        <f t="shared" si="66"/>
        <v>0</v>
      </c>
      <c r="BD79" s="59">
        <f t="shared" si="67"/>
        <v>0</v>
      </c>
      <c r="BE79" s="59">
        <v>0</v>
      </c>
      <c r="BF79" s="59">
        <f t="shared" si="68"/>
        <v>0</v>
      </c>
      <c r="BH79" s="60">
        <f t="shared" si="69"/>
        <v>0</v>
      </c>
      <c r="BI79" s="60">
        <f t="shared" si="70"/>
        <v>0</v>
      </c>
      <c r="BJ79" s="60">
        <f t="shared" si="71"/>
        <v>0</v>
      </c>
    </row>
    <row r="80" spans="1:62" x14ac:dyDescent="0.2">
      <c r="A80" s="32" t="s">
        <v>74</v>
      </c>
      <c r="B80" s="32" t="s">
        <v>132</v>
      </c>
      <c r="C80" s="32" t="s">
        <v>202</v>
      </c>
      <c r="D80" s="32" t="s">
        <v>311</v>
      </c>
      <c r="E80" s="32" t="s">
        <v>361</v>
      </c>
      <c r="F80" s="33">
        <v>252</v>
      </c>
      <c r="G80" s="58">
        <v>0</v>
      </c>
      <c r="H80" s="33">
        <f t="shared" si="73"/>
        <v>0</v>
      </c>
      <c r="I80" s="33">
        <f t="shared" si="72"/>
        <v>0</v>
      </c>
      <c r="J80" s="33">
        <f t="shared" si="74"/>
        <v>0</v>
      </c>
      <c r="K80" s="57">
        <v>0</v>
      </c>
      <c r="L80" s="33">
        <f t="shared" si="49"/>
        <v>0</v>
      </c>
      <c r="M80" s="34" t="s">
        <v>484</v>
      </c>
      <c r="Z80" s="59">
        <f t="shared" si="50"/>
        <v>0</v>
      </c>
      <c r="AB80" s="59">
        <f t="shared" si="51"/>
        <v>0</v>
      </c>
      <c r="AC80" s="59">
        <f t="shared" si="52"/>
        <v>0</v>
      </c>
      <c r="AD80" s="59">
        <f t="shared" si="53"/>
        <v>0</v>
      </c>
      <c r="AE80" s="59">
        <f t="shared" si="54"/>
        <v>0</v>
      </c>
      <c r="AF80" s="59">
        <f t="shared" si="55"/>
        <v>0</v>
      </c>
      <c r="AG80" s="59">
        <f t="shared" si="56"/>
        <v>0</v>
      </c>
      <c r="AH80" s="59">
        <f t="shared" si="57"/>
        <v>0</v>
      </c>
      <c r="AI80" s="51" t="s">
        <v>132</v>
      </c>
      <c r="AJ80" s="60">
        <f t="shared" si="58"/>
        <v>0</v>
      </c>
      <c r="AK80" s="60">
        <f t="shared" si="59"/>
        <v>0</v>
      </c>
      <c r="AL80" s="60">
        <f t="shared" si="60"/>
        <v>0</v>
      </c>
      <c r="AN80" s="59">
        <v>21</v>
      </c>
      <c r="AO80" s="59">
        <f t="shared" si="61"/>
        <v>0</v>
      </c>
      <c r="AP80" s="59">
        <f t="shared" si="62"/>
        <v>0</v>
      </c>
      <c r="AQ80" s="61" t="s">
        <v>7</v>
      </c>
      <c r="AV80" s="59">
        <f t="shared" si="63"/>
        <v>0</v>
      </c>
      <c r="AW80" s="59">
        <f t="shared" si="64"/>
        <v>0</v>
      </c>
      <c r="AX80" s="59">
        <f t="shared" si="65"/>
        <v>0</v>
      </c>
      <c r="AY80" s="62" t="s">
        <v>391</v>
      </c>
      <c r="AZ80" s="62" t="s">
        <v>392</v>
      </c>
      <c r="BA80" s="51" t="s">
        <v>393</v>
      </c>
      <c r="BC80" s="59">
        <f t="shared" si="66"/>
        <v>0</v>
      </c>
      <c r="BD80" s="59">
        <f t="shared" si="67"/>
        <v>0</v>
      </c>
      <c r="BE80" s="59">
        <v>0</v>
      </c>
      <c r="BF80" s="59">
        <f t="shared" si="68"/>
        <v>0</v>
      </c>
      <c r="BH80" s="60">
        <f t="shared" si="69"/>
        <v>0</v>
      </c>
      <c r="BI80" s="60">
        <f t="shared" si="70"/>
        <v>0</v>
      </c>
      <c r="BJ80" s="60">
        <f t="shared" si="71"/>
        <v>0</v>
      </c>
    </row>
    <row r="81" spans="1:62" x14ac:dyDescent="0.2">
      <c r="A81" s="32" t="s">
        <v>75</v>
      </c>
      <c r="B81" s="32" t="s">
        <v>132</v>
      </c>
      <c r="C81" s="32" t="s">
        <v>203</v>
      </c>
      <c r="D81" s="32" t="s">
        <v>312</v>
      </c>
      <c r="E81" s="32" t="s">
        <v>361</v>
      </c>
      <c r="F81" s="33">
        <v>10</v>
      </c>
      <c r="G81" s="58">
        <v>0</v>
      </c>
      <c r="H81" s="33">
        <f t="shared" si="73"/>
        <v>0</v>
      </c>
      <c r="I81" s="33">
        <f t="shared" si="72"/>
        <v>0</v>
      </c>
      <c r="J81" s="33">
        <f t="shared" si="74"/>
        <v>0</v>
      </c>
      <c r="K81" s="57">
        <v>0</v>
      </c>
      <c r="L81" s="33">
        <f t="shared" si="49"/>
        <v>0</v>
      </c>
      <c r="M81" s="34" t="s">
        <v>484</v>
      </c>
      <c r="Z81" s="59">
        <f t="shared" si="50"/>
        <v>0</v>
      </c>
      <c r="AB81" s="59">
        <f t="shared" si="51"/>
        <v>0</v>
      </c>
      <c r="AC81" s="59">
        <f t="shared" si="52"/>
        <v>0</v>
      </c>
      <c r="AD81" s="59">
        <f t="shared" si="53"/>
        <v>0</v>
      </c>
      <c r="AE81" s="59">
        <f t="shared" si="54"/>
        <v>0</v>
      </c>
      <c r="AF81" s="59">
        <f t="shared" si="55"/>
        <v>0</v>
      </c>
      <c r="AG81" s="59">
        <f t="shared" si="56"/>
        <v>0</v>
      </c>
      <c r="AH81" s="59">
        <f t="shared" si="57"/>
        <v>0</v>
      </c>
      <c r="AI81" s="51" t="s">
        <v>132</v>
      </c>
      <c r="AJ81" s="60">
        <f t="shared" si="58"/>
        <v>0</v>
      </c>
      <c r="AK81" s="60">
        <f t="shared" si="59"/>
        <v>0</v>
      </c>
      <c r="AL81" s="60">
        <f t="shared" si="60"/>
        <v>0</v>
      </c>
      <c r="AN81" s="59">
        <v>21</v>
      </c>
      <c r="AO81" s="59">
        <f t="shared" si="61"/>
        <v>0</v>
      </c>
      <c r="AP81" s="59">
        <f t="shared" si="62"/>
        <v>0</v>
      </c>
      <c r="AQ81" s="61" t="s">
        <v>7</v>
      </c>
      <c r="AV81" s="59">
        <f t="shared" si="63"/>
        <v>0</v>
      </c>
      <c r="AW81" s="59">
        <f t="shared" si="64"/>
        <v>0</v>
      </c>
      <c r="AX81" s="59">
        <f t="shared" si="65"/>
        <v>0</v>
      </c>
      <c r="AY81" s="62" t="s">
        <v>391</v>
      </c>
      <c r="AZ81" s="62" t="s">
        <v>392</v>
      </c>
      <c r="BA81" s="51" t="s">
        <v>393</v>
      </c>
      <c r="BC81" s="59">
        <f t="shared" si="66"/>
        <v>0</v>
      </c>
      <c r="BD81" s="59">
        <f t="shared" si="67"/>
        <v>0</v>
      </c>
      <c r="BE81" s="59">
        <v>0</v>
      </c>
      <c r="BF81" s="59">
        <f t="shared" si="68"/>
        <v>0</v>
      </c>
      <c r="BH81" s="60">
        <f t="shared" si="69"/>
        <v>0</v>
      </c>
      <c r="BI81" s="60">
        <f t="shared" si="70"/>
        <v>0</v>
      </c>
      <c r="BJ81" s="60">
        <f t="shared" si="71"/>
        <v>0</v>
      </c>
    </row>
    <row r="82" spans="1:62" x14ac:dyDescent="0.2">
      <c r="A82" s="32" t="s">
        <v>76</v>
      </c>
      <c r="B82" s="32" t="s">
        <v>132</v>
      </c>
      <c r="C82" s="32" t="s">
        <v>204</v>
      </c>
      <c r="D82" s="32" t="s">
        <v>313</v>
      </c>
      <c r="E82" s="32" t="s">
        <v>361</v>
      </c>
      <c r="F82" s="33">
        <v>20</v>
      </c>
      <c r="G82" s="58">
        <v>0</v>
      </c>
      <c r="H82" s="33">
        <f t="shared" si="73"/>
        <v>0</v>
      </c>
      <c r="I82" s="33">
        <f t="shared" si="72"/>
        <v>0</v>
      </c>
      <c r="J82" s="33">
        <f t="shared" si="74"/>
        <v>0</v>
      </c>
      <c r="K82" s="57">
        <v>0</v>
      </c>
      <c r="L82" s="33">
        <f t="shared" si="49"/>
        <v>0</v>
      </c>
      <c r="M82" s="34" t="s">
        <v>484</v>
      </c>
      <c r="Z82" s="59">
        <f t="shared" si="50"/>
        <v>0</v>
      </c>
      <c r="AB82" s="59">
        <f t="shared" si="51"/>
        <v>0</v>
      </c>
      <c r="AC82" s="59">
        <f t="shared" si="52"/>
        <v>0</v>
      </c>
      <c r="AD82" s="59">
        <f t="shared" si="53"/>
        <v>0</v>
      </c>
      <c r="AE82" s="59">
        <f t="shared" si="54"/>
        <v>0</v>
      </c>
      <c r="AF82" s="59">
        <f t="shared" si="55"/>
        <v>0</v>
      </c>
      <c r="AG82" s="59">
        <f t="shared" si="56"/>
        <v>0</v>
      </c>
      <c r="AH82" s="59">
        <f t="shared" si="57"/>
        <v>0</v>
      </c>
      <c r="AI82" s="51" t="s">
        <v>132</v>
      </c>
      <c r="AJ82" s="60">
        <f t="shared" si="58"/>
        <v>0</v>
      </c>
      <c r="AK82" s="60">
        <f t="shared" si="59"/>
        <v>0</v>
      </c>
      <c r="AL82" s="60">
        <f t="shared" si="60"/>
        <v>0</v>
      </c>
      <c r="AN82" s="59">
        <v>21</v>
      </c>
      <c r="AO82" s="59">
        <f t="shared" si="61"/>
        <v>0</v>
      </c>
      <c r="AP82" s="59">
        <f t="shared" si="62"/>
        <v>0</v>
      </c>
      <c r="AQ82" s="61" t="s">
        <v>7</v>
      </c>
      <c r="AV82" s="59">
        <f t="shared" si="63"/>
        <v>0</v>
      </c>
      <c r="AW82" s="59">
        <f t="shared" si="64"/>
        <v>0</v>
      </c>
      <c r="AX82" s="59">
        <f t="shared" si="65"/>
        <v>0</v>
      </c>
      <c r="AY82" s="62" t="s">
        <v>391</v>
      </c>
      <c r="AZ82" s="62" t="s">
        <v>392</v>
      </c>
      <c r="BA82" s="51" t="s">
        <v>393</v>
      </c>
      <c r="BC82" s="59">
        <f t="shared" si="66"/>
        <v>0</v>
      </c>
      <c r="BD82" s="59">
        <f t="shared" si="67"/>
        <v>0</v>
      </c>
      <c r="BE82" s="59">
        <v>0</v>
      </c>
      <c r="BF82" s="59">
        <f t="shared" si="68"/>
        <v>0</v>
      </c>
      <c r="BH82" s="60">
        <f t="shared" si="69"/>
        <v>0</v>
      </c>
      <c r="BI82" s="60">
        <f t="shared" si="70"/>
        <v>0</v>
      </c>
      <c r="BJ82" s="60">
        <f t="shared" si="71"/>
        <v>0</v>
      </c>
    </row>
    <row r="83" spans="1:62" x14ac:dyDescent="0.2">
      <c r="A83" s="32" t="s">
        <v>77</v>
      </c>
      <c r="B83" s="32" t="s">
        <v>132</v>
      </c>
      <c r="C83" s="32" t="s">
        <v>205</v>
      </c>
      <c r="D83" s="32" t="s">
        <v>464</v>
      </c>
      <c r="E83" s="32" t="s">
        <v>361</v>
      </c>
      <c r="F83" s="33">
        <v>9</v>
      </c>
      <c r="G83" s="58">
        <v>0</v>
      </c>
      <c r="H83" s="33">
        <f t="shared" si="73"/>
        <v>0</v>
      </c>
      <c r="I83" s="33">
        <f t="shared" si="72"/>
        <v>0</v>
      </c>
      <c r="J83" s="33">
        <f t="shared" si="74"/>
        <v>0</v>
      </c>
      <c r="K83" s="57">
        <v>0</v>
      </c>
      <c r="L83" s="33">
        <f t="shared" si="49"/>
        <v>0</v>
      </c>
      <c r="M83" s="34" t="s">
        <v>484</v>
      </c>
      <c r="Z83" s="59">
        <f t="shared" si="50"/>
        <v>0</v>
      </c>
      <c r="AB83" s="59">
        <f t="shared" si="51"/>
        <v>0</v>
      </c>
      <c r="AC83" s="59">
        <f t="shared" si="52"/>
        <v>0</v>
      </c>
      <c r="AD83" s="59">
        <f t="shared" si="53"/>
        <v>0</v>
      </c>
      <c r="AE83" s="59">
        <f t="shared" si="54"/>
        <v>0</v>
      </c>
      <c r="AF83" s="59">
        <f t="shared" si="55"/>
        <v>0</v>
      </c>
      <c r="AG83" s="59">
        <f t="shared" si="56"/>
        <v>0</v>
      </c>
      <c r="AH83" s="59">
        <f t="shared" si="57"/>
        <v>0</v>
      </c>
      <c r="AI83" s="51" t="s">
        <v>132</v>
      </c>
      <c r="AJ83" s="60">
        <f t="shared" si="58"/>
        <v>0</v>
      </c>
      <c r="AK83" s="60">
        <f t="shared" si="59"/>
        <v>0</v>
      </c>
      <c r="AL83" s="60">
        <f t="shared" si="60"/>
        <v>0</v>
      </c>
      <c r="AN83" s="59">
        <v>21</v>
      </c>
      <c r="AO83" s="59">
        <f t="shared" si="61"/>
        <v>0</v>
      </c>
      <c r="AP83" s="59">
        <f t="shared" si="62"/>
        <v>0</v>
      </c>
      <c r="AQ83" s="61" t="s">
        <v>7</v>
      </c>
      <c r="AV83" s="59">
        <f t="shared" si="63"/>
        <v>0</v>
      </c>
      <c r="AW83" s="59">
        <f t="shared" si="64"/>
        <v>0</v>
      </c>
      <c r="AX83" s="59">
        <f t="shared" si="65"/>
        <v>0</v>
      </c>
      <c r="AY83" s="62" t="s">
        <v>391</v>
      </c>
      <c r="AZ83" s="62" t="s">
        <v>392</v>
      </c>
      <c r="BA83" s="51" t="s">
        <v>393</v>
      </c>
      <c r="BC83" s="59">
        <f t="shared" si="66"/>
        <v>0</v>
      </c>
      <c r="BD83" s="59">
        <f t="shared" si="67"/>
        <v>0</v>
      </c>
      <c r="BE83" s="59">
        <v>0</v>
      </c>
      <c r="BF83" s="59">
        <f t="shared" si="68"/>
        <v>0</v>
      </c>
      <c r="BH83" s="60">
        <f t="shared" si="69"/>
        <v>0</v>
      </c>
      <c r="BI83" s="60">
        <f t="shared" si="70"/>
        <v>0</v>
      </c>
      <c r="BJ83" s="60">
        <f t="shared" si="71"/>
        <v>0</v>
      </c>
    </row>
    <row r="84" spans="1:62" x14ac:dyDescent="0.2">
      <c r="A84" s="32" t="s">
        <v>78</v>
      </c>
      <c r="B84" s="32" t="s">
        <v>132</v>
      </c>
      <c r="C84" s="32" t="s">
        <v>206</v>
      </c>
      <c r="D84" s="32" t="s">
        <v>314</v>
      </c>
      <c r="E84" s="32" t="s">
        <v>361</v>
      </c>
      <c r="F84" s="33">
        <v>2</v>
      </c>
      <c r="G84" s="58">
        <v>0</v>
      </c>
      <c r="H84" s="33">
        <f t="shared" si="73"/>
        <v>0</v>
      </c>
      <c r="I84" s="33">
        <f t="shared" si="72"/>
        <v>0</v>
      </c>
      <c r="J84" s="33">
        <f t="shared" si="74"/>
        <v>0</v>
      </c>
      <c r="K84" s="57">
        <v>0</v>
      </c>
      <c r="L84" s="33">
        <f t="shared" si="49"/>
        <v>0</v>
      </c>
      <c r="M84" s="34" t="s">
        <v>484</v>
      </c>
      <c r="Z84" s="59">
        <f t="shared" si="50"/>
        <v>0</v>
      </c>
      <c r="AB84" s="59">
        <f t="shared" si="51"/>
        <v>0</v>
      </c>
      <c r="AC84" s="59">
        <f t="shared" si="52"/>
        <v>0</v>
      </c>
      <c r="AD84" s="59">
        <f t="shared" si="53"/>
        <v>0</v>
      </c>
      <c r="AE84" s="59">
        <f t="shared" si="54"/>
        <v>0</v>
      </c>
      <c r="AF84" s="59">
        <f t="shared" si="55"/>
        <v>0</v>
      </c>
      <c r="AG84" s="59">
        <f t="shared" si="56"/>
        <v>0</v>
      </c>
      <c r="AH84" s="59">
        <f t="shared" si="57"/>
        <v>0</v>
      </c>
      <c r="AI84" s="51" t="s">
        <v>132</v>
      </c>
      <c r="AJ84" s="60">
        <f t="shared" si="58"/>
        <v>0</v>
      </c>
      <c r="AK84" s="60">
        <f t="shared" si="59"/>
        <v>0</v>
      </c>
      <c r="AL84" s="60">
        <f t="shared" si="60"/>
        <v>0</v>
      </c>
      <c r="AN84" s="59">
        <v>21</v>
      </c>
      <c r="AO84" s="59">
        <f t="shared" si="61"/>
        <v>0</v>
      </c>
      <c r="AP84" s="59">
        <f t="shared" si="62"/>
        <v>0</v>
      </c>
      <c r="AQ84" s="61" t="s">
        <v>7</v>
      </c>
      <c r="AV84" s="59">
        <f t="shared" si="63"/>
        <v>0</v>
      </c>
      <c r="AW84" s="59">
        <f t="shared" si="64"/>
        <v>0</v>
      </c>
      <c r="AX84" s="59">
        <f t="shared" si="65"/>
        <v>0</v>
      </c>
      <c r="AY84" s="62" t="s">
        <v>391</v>
      </c>
      <c r="AZ84" s="62" t="s">
        <v>392</v>
      </c>
      <c r="BA84" s="51" t="s">
        <v>393</v>
      </c>
      <c r="BC84" s="59">
        <f t="shared" si="66"/>
        <v>0</v>
      </c>
      <c r="BD84" s="59">
        <f t="shared" si="67"/>
        <v>0</v>
      </c>
      <c r="BE84" s="59">
        <v>0</v>
      </c>
      <c r="BF84" s="59">
        <f t="shared" si="68"/>
        <v>0</v>
      </c>
      <c r="BH84" s="60">
        <f t="shared" si="69"/>
        <v>0</v>
      </c>
      <c r="BI84" s="60">
        <f t="shared" si="70"/>
        <v>0</v>
      </c>
      <c r="BJ84" s="60">
        <f t="shared" si="71"/>
        <v>0</v>
      </c>
    </row>
    <row r="85" spans="1:62" x14ac:dyDescent="0.2">
      <c r="A85" s="32" t="s">
        <v>79</v>
      </c>
      <c r="B85" s="32" t="s">
        <v>132</v>
      </c>
      <c r="C85" s="32" t="s">
        <v>207</v>
      </c>
      <c r="D85" s="32" t="s">
        <v>315</v>
      </c>
      <c r="E85" s="32" t="s">
        <v>361</v>
      </c>
      <c r="F85" s="33">
        <v>13</v>
      </c>
      <c r="G85" s="58">
        <v>0</v>
      </c>
      <c r="H85" s="33">
        <f t="shared" si="73"/>
        <v>0</v>
      </c>
      <c r="I85" s="33">
        <f t="shared" si="72"/>
        <v>0</v>
      </c>
      <c r="J85" s="33">
        <f t="shared" si="74"/>
        <v>0</v>
      </c>
      <c r="K85" s="57">
        <v>0</v>
      </c>
      <c r="L85" s="33">
        <f t="shared" si="49"/>
        <v>0</v>
      </c>
      <c r="M85" s="34" t="s">
        <v>484</v>
      </c>
      <c r="Z85" s="59">
        <f t="shared" si="50"/>
        <v>0</v>
      </c>
      <c r="AB85" s="59">
        <f t="shared" si="51"/>
        <v>0</v>
      </c>
      <c r="AC85" s="59">
        <f t="shared" si="52"/>
        <v>0</v>
      </c>
      <c r="AD85" s="59">
        <f t="shared" si="53"/>
        <v>0</v>
      </c>
      <c r="AE85" s="59">
        <f t="shared" si="54"/>
        <v>0</v>
      </c>
      <c r="AF85" s="59">
        <f t="shared" si="55"/>
        <v>0</v>
      </c>
      <c r="AG85" s="59">
        <f t="shared" si="56"/>
        <v>0</v>
      </c>
      <c r="AH85" s="59">
        <f t="shared" si="57"/>
        <v>0</v>
      </c>
      <c r="AI85" s="51" t="s">
        <v>132</v>
      </c>
      <c r="AJ85" s="60">
        <f t="shared" si="58"/>
        <v>0</v>
      </c>
      <c r="AK85" s="60">
        <f t="shared" si="59"/>
        <v>0</v>
      </c>
      <c r="AL85" s="60">
        <f t="shared" si="60"/>
        <v>0</v>
      </c>
      <c r="AN85" s="59">
        <v>21</v>
      </c>
      <c r="AO85" s="59">
        <f t="shared" si="61"/>
        <v>0</v>
      </c>
      <c r="AP85" s="59">
        <f t="shared" si="62"/>
        <v>0</v>
      </c>
      <c r="AQ85" s="61" t="s">
        <v>7</v>
      </c>
      <c r="AV85" s="59">
        <f t="shared" si="63"/>
        <v>0</v>
      </c>
      <c r="AW85" s="59">
        <f t="shared" si="64"/>
        <v>0</v>
      </c>
      <c r="AX85" s="59">
        <f t="shared" si="65"/>
        <v>0</v>
      </c>
      <c r="AY85" s="62" t="s">
        <v>391</v>
      </c>
      <c r="AZ85" s="62" t="s">
        <v>392</v>
      </c>
      <c r="BA85" s="51" t="s">
        <v>393</v>
      </c>
      <c r="BC85" s="59">
        <f t="shared" si="66"/>
        <v>0</v>
      </c>
      <c r="BD85" s="59">
        <f t="shared" si="67"/>
        <v>0</v>
      </c>
      <c r="BE85" s="59">
        <v>0</v>
      </c>
      <c r="BF85" s="59">
        <f t="shared" si="68"/>
        <v>0</v>
      </c>
      <c r="BH85" s="60">
        <f t="shared" si="69"/>
        <v>0</v>
      </c>
      <c r="BI85" s="60">
        <f t="shared" si="70"/>
        <v>0</v>
      </c>
      <c r="BJ85" s="60">
        <f t="shared" si="71"/>
        <v>0</v>
      </c>
    </row>
    <row r="86" spans="1:62" x14ac:dyDescent="0.2">
      <c r="A86" s="32" t="s">
        <v>80</v>
      </c>
      <c r="B86" s="32" t="s">
        <v>132</v>
      </c>
      <c r="C86" s="32" t="s">
        <v>208</v>
      </c>
      <c r="D86" s="32" t="s">
        <v>316</v>
      </c>
      <c r="E86" s="32" t="s">
        <v>361</v>
      </c>
      <c r="F86" s="33">
        <v>14</v>
      </c>
      <c r="G86" s="58">
        <v>0</v>
      </c>
      <c r="H86" s="33">
        <f t="shared" si="73"/>
        <v>0</v>
      </c>
      <c r="I86" s="33">
        <f t="shared" si="72"/>
        <v>0</v>
      </c>
      <c r="J86" s="33">
        <f t="shared" si="74"/>
        <v>0</v>
      </c>
      <c r="K86" s="57">
        <v>0</v>
      </c>
      <c r="L86" s="33">
        <f t="shared" si="49"/>
        <v>0</v>
      </c>
      <c r="M86" s="34" t="s">
        <v>484</v>
      </c>
      <c r="Z86" s="59">
        <f t="shared" si="50"/>
        <v>0</v>
      </c>
      <c r="AB86" s="59">
        <f t="shared" si="51"/>
        <v>0</v>
      </c>
      <c r="AC86" s="59">
        <f t="shared" si="52"/>
        <v>0</v>
      </c>
      <c r="AD86" s="59">
        <f t="shared" si="53"/>
        <v>0</v>
      </c>
      <c r="AE86" s="59">
        <f t="shared" si="54"/>
        <v>0</v>
      </c>
      <c r="AF86" s="59">
        <f t="shared" si="55"/>
        <v>0</v>
      </c>
      <c r="AG86" s="59">
        <f t="shared" si="56"/>
        <v>0</v>
      </c>
      <c r="AH86" s="59">
        <f t="shared" si="57"/>
        <v>0</v>
      </c>
      <c r="AI86" s="51" t="s">
        <v>132</v>
      </c>
      <c r="AJ86" s="60">
        <f t="shared" si="58"/>
        <v>0</v>
      </c>
      <c r="AK86" s="60">
        <f t="shared" si="59"/>
        <v>0</v>
      </c>
      <c r="AL86" s="60">
        <f t="shared" si="60"/>
        <v>0</v>
      </c>
      <c r="AN86" s="59">
        <v>21</v>
      </c>
      <c r="AO86" s="59">
        <f t="shared" si="61"/>
        <v>0</v>
      </c>
      <c r="AP86" s="59">
        <f t="shared" si="62"/>
        <v>0</v>
      </c>
      <c r="AQ86" s="61" t="s">
        <v>7</v>
      </c>
      <c r="AV86" s="59">
        <f t="shared" si="63"/>
        <v>0</v>
      </c>
      <c r="AW86" s="59">
        <f t="shared" si="64"/>
        <v>0</v>
      </c>
      <c r="AX86" s="59">
        <f t="shared" si="65"/>
        <v>0</v>
      </c>
      <c r="AY86" s="62" t="s">
        <v>391</v>
      </c>
      <c r="AZ86" s="62" t="s">
        <v>392</v>
      </c>
      <c r="BA86" s="51" t="s">
        <v>393</v>
      </c>
      <c r="BC86" s="59">
        <f t="shared" si="66"/>
        <v>0</v>
      </c>
      <c r="BD86" s="59">
        <f t="shared" si="67"/>
        <v>0</v>
      </c>
      <c r="BE86" s="59">
        <v>0</v>
      </c>
      <c r="BF86" s="59">
        <f t="shared" si="68"/>
        <v>0</v>
      </c>
      <c r="BH86" s="60">
        <f t="shared" si="69"/>
        <v>0</v>
      </c>
      <c r="BI86" s="60">
        <f t="shared" si="70"/>
        <v>0</v>
      </c>
      <c r="BJ86" s="60">
        <f t="shared" si="71"/>
        <v>0</v>
      </c>
    </row>
    <row r="87" spans="1:62" x14ac:dyDescent="0.2">
      <c r="A87" s="32" t="s">
        <v>81</v>
      </c>
      <c r="B87" s="32" t="s">
        <v>132</v>
      </c>
      <c r="C87" s="32" t="s">
        <v>209</v>
      </c>
      <c r="D87" s="32" t="s">
        <v>317</v>
      </c>
      <c r="E87" s="32" t="s">
        <v>362</v>
      </c>
      <c r="F87" s="33">
        <v>19.3</v>
      </c>
      <c r="G87" s="58">
        <v>0</v>
      </c>
      <c r="H87" s="33">
        <f t="shared" si="73"/>
        <v>0</v>
      </c>
      <c r="I87" s="33">
        <f t="shared" si="72"/>
        <v>0</v>
      </c>
      <c r="J87" s="33">
        <f t="shared" si="74"/>
        <v>0</v>
      </c>
      <c r="K87" s="57">
        <v>0</v>
      </c>
      <c r="L87" s="33">
        <f t="shared" si="49"/>
        <v>0</v>
      </c>
      <c r="M87" s="34" t="s">
        <v>484</v>
      </c>
      <c r="Z87" s="59">
        <f t="shared" si="50"/>
        <v>0</v>
      </c>
      <c r="AB87" s="59">
        <f t="shared" si="51"/>
        <v>0</v>
      </c>
      <c r="AC87" s="59">
        <f t="shared" si="52"/>
        <v>0</v>
      </c>
      <c r="AD87" s="59">
        <f t="shared" si="53"/>
        <v>0</v>
      </c>
      <c r="AE87" s="59">
        <f t="shared" si="54"/>
        <v>0</v>
      </c>
      <c r="AF87" s="59">
        <f t="shared" si="55"/>
        <v>0</v>
      </c>
      <c r="AG87" s="59">
        <f t="shared" si="56"/>
        <v>0</v>
      </c>
      <c r="AH87" s="59">
        <f t="shared" si="57"/>
        <v>0</v>
      </c>
      <c r="AI87" s="51" t="s">
        <v>132</v>
      </c>
      <c r="AJ87" s="60">
        <f t="shared" si="58"/>
        <v>0</v>
      </c>
      <c r="AK87" s="60">
        <f t="shared" si="59"/>
        <v>0</v>
      </c>
      <c r="AL87" s="60">
        <f t="shared" si="60"/>
        <v>0</v>
      </c>
      <c r="AN87" s="59">
        <v>21</v>
      </c>
      <c r="AO87" s="59">
        <f t="shared" si="61"/>
        <v>0</v>
      </c>
      <c r="AP87" s="59">
        <f t="shared" si="62"/>
        <v>0</v>
      </c>
      <c r="AQ87" s="61" t="s">
        <v>7</v>
      </c>
      <c r="AV87" s="59">
        <f t="shared" si="63"/>
        <v>0</v>
      </c>
      <c r="AW87" s="59">
        <f t="shared" si="64"/>
        <v>0</v>
      </c>
      <c r="AX87" s="59">
        <f t="shared" si="65"/>
        <v>0</v>
      </c>
      <c r="AY87" s="62" t="s">
        <v>391</v>
      </c>
      <c r="AZ87" s="62" t="s">
        <v>392</v>
      </c>
      <c r="BA87" s="51" t="s">
        <v>393</v>
      </c>
      <c r="BC87" s="59">
        <f t="shared" si="66"/>
        <v>0</v>
      </c>
      <c r="BD87" s="59">
        <f t="shared" si="67"/>
        <v>0</v>
      </c>
      <c r="BE87" s="59">
        <v>0</v>
      </c>
      <c r="BF87" s="59">
        <f t="shared" si="68"/>
        <v>0</v>
      </c>
      <c r="BH87" s="60">
        <f t="shared" si="69"/>
        <v>0</v>
      </c>
      <c r="BI87" s="60">
        <f t="shared" si="70"/>
        <v>0</v>
      </c>
      <c r="BJ87" s="60">
        <f t="shared" si="71"/>
        <v>0</v>
      </c>
    </row>
    <row r="88" spans="1:62" x14ac:dyDescent="0.2">
      <c r="A88" s="32" t="s">
        <v>82</v>
      </c>
      <c r="B88" s="32" t="s">
        <v>132</v>
      </c>
      <c r="C88" s="32" t="s">
        <v>210</v>
      </c>
      <c r="D88" s="32" t="s">
        <v>318</v>
      </c>
      <c r="E88" s="32" t="s">
        <v>362</v>
      </c>
      <c r="F88" s="33">
        <v>93.4</v>
      </c>
      <c r="G88" s="58">
        <v>0</v>
      </c>
      <c r="H88" s="33">
        <f t="shared" si="73"/>
        <v>0</v>
      </c>
      <c r="I88" s="33">
        <f t="shared" si="72"/>
        <v>0</v>
      </c>
      <c r="J88" s="33">
        <f t="shared" si="74"/>
        <v>0</v>
      </c>
      <c r="K88" s="57">
        <v>0</v>
      </c>
      <c r="L88" s="33">
        <f t="shared" si="49"/>
        <v>0</v>
      </c>
      <c r="M88" s="34" t="s">
        <v>484</v>
      </c>
      <c r="Z88" s="59">
        <f t="shared" si="50"/>
        <v>0</v>
      </c>
      <c r="AB88" s="59">
        <f t="shared" si="51"/>
        <v>0</v>
      </c>
      <c r="AC88" s="59">
        <f t="shared" si="52"/>
        <v>0</v>
      </c>
      <c r="AD88" s="59">
        <f t="shared" si="53"/>
        <v>0</v>
      </c>
      <c r="AE88" s="59">
        <f t="shared" si="54"/>
        <v>0</v>
      </c>
      <c r="AF88" s="59">
        <f t="shared" si="55"/>
        <v>0</v>
      </c>
      <c r="AG88" s="59">
        <f t="shared" si="56"/>
        <v>0</v>
      </c>
      <c r="AH88" s="59">
        <f t="shared" si="57"/>
        <v>0</v>
      </c>
      <c r="AI88" s="51" t="s">
        <v>132</v>
      </c>
      <c r="AJ88" s="60">
        <f t="shared" si="58"/>
        <v>0</v>
      </c>
      <c r="AK88" s="60">
        <f t="shared" si="59"/>
        <v>0</v>
      </c>
      <c r="AL88" s="60">
        <f t="shared" si="60"/>
        <v>0</v>
      </c>
      <c r="AN88" s="59">
        <v>21</v>
      </c>
      <c r="AO88" s="59">
        <f t="shared" si="61"/>
        <v>0</v>
      </c>
      <c r="AP88" s="59">
        <f t="shared" si="62"/>
        <v>0</v>
      </c>
      <c r="AQ88" s="61" t="s">
        <v>7</v>
      </c>
      <c r="AV88" s="59">
        <f t="shared" si="63"/>
        <v>0</v>
      </c>
      <c r="AW88" s="59">
        <f t="shared" si="64"/>
        <v>0</v>
      </c>
      <c r="AX88" s="59">
        <f t="shared" si="65"/>
        <v>0</v>
      </c>
      <c r="AY88" s="62" t="s">
        <v>391</v>
      </c>
      <c r="AZ88" s="62" t="s">
        <v>392</v>
      </c>
      <c r="BA88" s="51" t="s">
        <v>393</v>
      </c>
      <c r="BC88" s="59">
        <f t="shared" si="66"/>
        <v>0</v>
      </c>
      <c r="BD88" s="59">
        <f t="shared" si="67"/>
        <v>0</v>
      </c>
      <c r="BE88" s="59">
        <v>0</v>
      </c>
      <c r="BF88" s="59">
        <f t="shared" si="68"/>
        <v>0</v>
      </c>
      <c r="BH88" s="60">
        <f t="shared" si="69"/>
        <v>0</v>
      </c>
      <c r="BI88" s="60">
        <f t="shared" si="70"/>
        <v>0</v>
      </c>
      <c r="BJ88" s="60">
        <f t="shared" si="71"/>
        <v>0</v>
      </c>
    </row>
    <row r="89" spans="1:62" x14ac:dyDescent="0.2">
      <c r="A89" s="32" t="s">
        <v>83</v>
      </c>
      <c r="B89" s="32" t="s">
        <v>132</v>
      </c>
      <c r="C89" s="32" t="s">
        <v>211</v>
      </c>
      <c r="D89" s="32" t="s">
        <v>451</v>
      </c>
      <c r="E89" s="32" t="s">
        <v>362</v>
      </c>
      <c r="F89" s="33">
        <v>22</v>
      </c>
      <c r="G89" s="58">
        <v>0</v>
      </c>
      <c r="H89" s="33">
        <f t="shared" si="73"/>
        <v>0</v>
      </c>
      <c r="I89" s="33">
        <f t="shared" si="72"/>
        <v>0</v>
      </c>
      <c r="J89" s="33">
        <f t="shared" si="74"/>
        <v>0</v>
      </c>
      <c r="K89" s="57">
        <v>0</v>
      </c>
      <c r="L89" s="33">
        <f t="shared" si="49"/>
        <v>0</v>
      </c>
      <c r="M89" s="34" t="s">
        <v>484</v>
      </c>
      <c r="Z89" s="59">
        <f t="shared" si="50"/>
        <v>0</v>
      </c>
      <c r="AB89" s="59">
        <f t="shared" si="51"/>
        <v>0</v>
      </c>
      <c r="AC89" s="59">
        <f t="shared" si="52"/>
        <v>0</v>
      </c>
      <c r="AD89" s="59">
        <f t="shared" si="53"/>
        <v>0</v>
      </c>
      <c r="AE89" s="59">
        <f t="shared" si="54"/>
        <v>0</v>
      </c>
      <c r="AF89" s="59">
        <f t="shared" si="55"/>
        <v>0</v>
      </c>
      <c r="AG89" s="59">
        <f t="shared" si="56"/>
        <v>0</v>
      </c>
      <c r="AH89" s="59">
        <f t="shared" si="57"/>
        <v>0</v>
      </c>
      <c r="AI89" s="51" t="s">
        <v>132</v>
      </c>
      <c r="AJ89" s="60">
        <f t="shared" si="58"/>
        <v>0</v>
      </c>
      <c r="AK89" s="60">
        <f t="shared" si="59"/>
        <v>0</v>
      </c>
      <c r="AL89" s="60">
        <f t="shared" si="60"/>
        <v>0</v>
      </c>
      <c r="AN89" s="59">
        <v>21</v>
      </c>
      <c r="AO89" s="59">
        <f t="shared" si="61"/>
        <v>0</v>
      </c>
      <c r="AP89" s="59">
        <f t="shared" si="62"/>
        <v>0</v>
      </c>
      <c r="AQ89" s="61" t="s">
        <v>7</v>
      </c>
      <c r="AV89" s="59">
        <f t="shared" si="63"/>
        <v>0</v>
      </c>
      <c r="AW89" s="59">
        <f t="shared" si="64"/>
        <v>0</v>
      </c>
      <c r="AX89" s="59">
        <f t="shared" si="65"/>
        <v>0</v>
      </c>
      <c r="AY89" s="62" t="s">
        <v>391</v>
      </c>
      <c r="AZ89" s="62" t="s">
        <v>392</v>
      </c>
      <c r="BA89" s="51" t="s">
        <v>393</v>
      </c>
      <c r="BC89" s="59">
        <f t="shared" si="66"/>
        <v>0</v>
      </c>
      <c r="BD89" s="59">
        <f t="shared" si="67"/>
        <v>0</v>
      </c>
      <c r="BE89" s="59">
        <v>0</v>
      </c>
      <c r="BF89" s="59">
        <f t="shared" si="68"/>
        <v>0</v>
      </c>
      <c r="BH89" s="60">
        <f t="shared" si="69"/>
        <v>0</v>
      </c>
      <c r="BI89" s="60">
        <f t="shared" si="70"/>
        <v>0</v>
      </c>
      <c r="BJ89" s="60">
        <f t="shared" si="71"/>
        <v>0</v>
      </c>
    </row>
    <row r="90" spans="1:62" x14ac:dyDescent="0.2">
      <c r="A90" s="32" t="s">
        <v>84</v>
      </c>
      <c r="B90" s="32" t="s">
        <v>132</v>
      </c>
      <c r="C90" s="32" t="s">
        <v>212</v>
      </c>
      <c r="D90" s="32" t="s">
        <v>319</v>
      </c>
      <c r="E90" s="32" t="s">
        <v>361</v>
      </c>
      <c r="F90" s="33">
        <v>1</v>
      </c>
      <c r="G90" s="58">
        <v>0</v>
      </c>
      <c r="H90" s="33">
        <f t="shared" si="73"/>
        <v>0</v>
      </c>
      <c r="I90" s="33">
        <f t="shared" si="72"/>
        <v>0</v>
      </c>
      <c r="J90" s="33">
        <f t="shared" si="74"/>
        <v>0</v>
      </c>
      <c r="K90" s="57">
        <v>0</v>
      </c>
      <c r="L90" s="33">
        <f t="shared" si="49"/>
        <v>0</v>
      </c>
      <c r="M90" s="34" t="s">
        <v>484</v>
      </c>
      <c r="Z90" s="59">
        <f t="shared" si="50"/>
        <v>0</v>
      </c>
      <c r="AB90" s="59">
        <f t="shared" si="51"/>
        <v>0</v>
      </c>
      <c r="AC90" s="59">
        <f t="shared" si="52"/>
        <v>0</v>
      </c>
      <c r="AD90" s="59">
        <f t="shared" si="53"/>
        <v>0</v>
      </c>
      <c r="AE90" s="59">
        <f t="shared" si="54"/>
        <v>0</v>
      </c>
      <c r="AF90" s="59">
        <f t="shared" si="55"/>
        <v>0</v>
      </c>
      <c r="AG90" s="59">
        <f t="shared" si="56"/>
        <v>0</v>
      </c>
      <c r="AH90" s="59">
        <f t="shared" si="57"/>
        <v>0</v>
      </c>
      <c r="AI90" s="51" t="s">
        <v>132</v>
      </c>
      <c r="AJ90" s="60">
        <f t="shared" si="58"/>
        <v>0</v>
      </c>
      <c r="AK90" s="60">
        <f t="shared" si="59"/>
        <v>0</v>
      </c>
      <c r="AL90" s="60">
        <f t="shared" si="60"/>
        <v>0</v>
      </c>
      <c r="AN90" s="59">
        <v>21</v>
      </c>
      <c r="AO90" s="59">
        <f t="shared" si="61"/>
        <v>0</v>
      </c>
      <c r="AP90" s="59">
        <f t="shared" si="62"/>
        <v>0</v>
      </c>
      <c r="AQ90" s="61" t="s">
        <v>7</v>
      </c>
      <c r="AV90" s="59">
        <f t="shared" si="63"/>
        <v>0</v>
      </c>
      <c r="AW90" s="59">
        <f t="shared" si="64"/>
        <v>0</v>
      </c>
      <c r="AX90" s="59">
        <f t="shared" si="65"/>
        <v>0</v>
      </c>
      <c r="AY90" s="62" t="s">
        <v>391</v>
      </c>
      <c r="AZ90" s="62" t="s">
        <v>392</v>
      </c>
      <c r="BA90" s="51" t="s">
        <v>393</v>
      </c>
      <c r="BC90" s="59">
        <f t="shared" si="66"/>
        <v>0</v>
      </c>
      <c r="BD90" s="59">
        <f t="shared" si="67"/>
        <v>0</v>
      </c>
      <c r="BE90" s="59">
        <v>0</v>
      </c>
      <c r="BF90" s="59">
        <f t="shared" si="68"/>
        <v>0</v>
      </c>
      <c r="BH90" s="60">
        <f t="shared" si="69"/>
        <v>0</v>
      </c>
      <c r="BI90" s="60">
        <f t="shared" si="70"/>
        <v>0</v>
      </c>
      <c r="BJ90" s="60">
        <f t="shared" si="71"/>
        <v>0</v>
      </c>
    </row>
    <row r="91" spans="1:62" x14ac:dyDescent="0.2">
      <c r="A91" s="32" t="s">
        <v>85</v>
      </c>
      <c r="B91" s="32" t="s">
        <v>132</v>
      </c>
      <c r="C91" s="32" t="s">
        <v>213</v>
      </c>
      <c r="D91" s="32" t="s">
        <v>320</v>
      </c>
      <c r="E91" s="32" t="s">
        <v>361</v>
      </c>
      <c r="F91" s="33">
        <v>2</v>
      </c>
      <c r="G91" s="58">
        <v>0</v>
      </c>
      <c r="H91" s="33">
        <f t="shared" si="73"/>
        <v>0</v>
      </c>
      <c r="I91" s="33">
        <f t="shared" si="72"/>
        <v>0</v>
      </c>
      <c r="J91" s="33">
        <f t="shared" si="74"/>
        <v>0</v>
      </c>
      <c r="K91" s="57">
        <v>0</v>
      </c>
      <c r="L91" s="33">
        <f t="shared" si="49"/>
        <v>0</v>
      </c>
      <c r="M91" s="34" t="s">
        <v>484</v>
      </c>
      <c r="Z91" s="59">
        <f t="shared" si="50"/>
        <v>0</v>
      </c>
      <c r="AB91" s="59">
        <f t="shared" si="51"/>
        <v>0</v>
      </c>
      <c r="AC91" s="59">
        <f t="shared" si="52"/>
        <v>0</v>
      </c>
      <c r="AD91" s="59">
        <f t="shared" si="53"/>
        <v>0</v>
      </c>
      <c r="AE91" s="59">
        <f t="shared" si="54"/>
        <v>0</v>
      </c>
      <c r="AF91" s="59">
        <f t="shared" si="55"/>
        <v>0</v>
      </c>
      <c r="AG91" s="59">
        <f t="shared" si="56"/>
        <v>0</v>
      </c>
      <c r="AH91" s="59">
        <f t="shared" si="57"/>
        <v>0</v>
      </c>
      <c r="AI91" s="51" t="s">
        <v>132</v>
      </c>
      <c r="AJ91" s="60">
        <f t="shared" si="58"/>
        <v>0</v>
      </c>
      <c r="AK91" s="60">
        <f t="shared" si="59"/>
        <v>0</v>
      </c>
      <c r="AL91" s="60">
        <f t="shared" si="60"/>
        <v>0</v>
      </c>
      <c r="AN91" s="59">
        <v>21</v>
      </c>
      <c r="AO91" s="59">
        <f t="shared" si="61"/>
        <v>0</v>
      </c>
      <c r="AP91" s="59">
        <f t="shared" si="62"/>
        <v>0</v>
      </c>
      <c r="AQ91" s="61" t="s">
        <v>7</v>
      </c>
      <c r="AV91" s="59">
        <f t="shared" si="63"/>
        <v>0</v>
      </c>
      <c r="AW91" s="59">
        <f t="shared" si="64"/>
        <v>0</v>
      </c>
      <c r="AX91" s="59">
        <f t="shared" si="65"/>
        <v>0</v>
      </c>
      <c r="AY91" s="62" t="s">
        <v>391</v>
      </c>
      <c r="AZ91" s="62" t="s">
        <v>392</v>
      </c>
      <c r="BA91" s="51" t="s">
        <v>393</v>
      </c>
      <c r="BC91" s="59">
        <f t="shared" si="66"/>
        <v>0</v>
      </c>
      <c r="BD91" s="59">
        <f t="shared" si="67"/>
        <v>0</v>
      </c>
      <c r="BE91" s="59">
        <v>0</v>
      </c>
      <c r="BF91" s="59">
        <f t="shared" si="68"/>
        <v>0</v>
      </c>
      <c r="BH91" s="60">
        <f t="shared" si="69"/>
        <v>0</v>
      </c>
      <c r="BI91" s="60">
        <f t="shared" si="70"/>
        <v>0</v>
      </c>
      <c r="BJ91" s="60">
        <f t="shared" si="71"/>
        <v>0</v>
      </c>
    </row>
    <row r="92" spans="1:62" x14ac:dyDescent="0.2">
      <c r="A92" s="32" t="s">
        <v>86</v>
      </c>
      <c r="B92" s="32" t="s">
        <v>132</v>
      </c>
      <c r="C92" s="32" t="s">
        <v>214</v>
      </c>
      <c r="D92" s="32" t="s">
        <v>321</v>
      </c>
      <c r="E92" s="32" t="s">
        <v>361</v>
      </c>
      <c r="F92" s="33">
        <v>5</v>
      </c>
      <c r="G92" s="58">
        <v>0</v>
      </c>
      <c r="H92" s="33">
        <f t="shared" si="73"/>
        <v>0</v>
      </c>
      <c r="I92" s="33">
        <f t="shared" si="72"/>
        <v>0</v>
      </c>
      <c r="J92" s="33">
        <f t="shared" si="74"/>
        <v>0</v>
      </c>
      <c r="K92" s="57">
        <v>0</v>
      </c>
      <c r="L92" s="33">
        <f t="shared" si="49"/>
        <v>0</v>
      </c>
      <c r="M92" s="34" t="s">
        <v>484</v>
      </c>
      <c r="Z92" s="59">
        <f t="shared" si="50"/>
        <v>0</v>
      </c>
      <c r="AB92" s="59">
        <f t="shared" si="51"/>
        <v>0</v>
      </c>
      <c r="AC92" s="59">
        <f t="shared" si="52"/>
        <v>0</v>
      </c>
      <c r="AD92" s="59">
        <f t="shared" si="53"/>
        <v>0</v>
      </c>
      <c r="AE92" s="59">
        <f t="shared" si="54"/>
        <v>0</v>
      </c>
      <c r="AF92" s="59">
        <f t="shared" si="55"/>
        <v>0</v>
      </c>
      <c r="AG92" s="59">
        <f t="shared" si="56"/>
        <v>0</v>
      </c>
      <c r="AH92" s="59">
        <f t="shared" si="57"/>
        <v>0</v>
      </c>
      <c r="AI92" s="51" t="s">
        <v>132</v>
      </c>
      <c r="AJ92" s="60">
        <f t="shared" si="58"/>
        <v>0</v>
      </c>
      <c r="AK92" s="60">
        <f t="shared" si="59"/>
        <v>0</v>
      </c>
      <c r="AL92" s="60">
        <f t="shared" si="60"/>
        <v>0</v>
      </c>
      <c r="AN92" s="59">
        <v>21</v>
      </c>
      <c r="AO92" s="59">
        <f t="shared" si="61"/>
        <v>0</v>
      </c>
      <c r="AP92" s="59">
        <f t="shared" si="62"/>
        <v>0</v>
      </c>
      <c r="AQ92" s="61" t="s">
        <v>7</v>
      </c>
      <c r="AV92" s="59">
        <f t="shared" si="63"/>
        <v>0</v>
      </c>
      <c r="AW92" s="59">
        <f t="shared" si="64"/>
        <v>0</v>
      </c>
      <c r="AX92" s="59">
        <f t="shared" si="65"/>
        <v>0</v>
      </c>
      <c r="AY92" s="62" t="s">
        <v>391</v>
      </c>
      <c r="AZ92" s="62" t="s">
        <v>392</v>
      </c>
      <c r="BA92" s="51" t="s">
        <v>393</v>
      </c>
      <c r="BC92" s="59">
        <f t="shared" si="66"/>
        <v>0</v>
      </c>
      <c r="BD92" s="59">
        <f t="shared" si="67"/>
        <v>0</v>
      </c>
      <c r="BE92" s="59">
        <v>0</v>
      </c>
      <c r="BF92" s="59">
        <f t="shared" si="68"/>
        <v>0</v>
      </c>
      <c r="BH92" s="60">
        <f t="shared" si="69"/>
        <v>0</v>
      </c>
      <c r="BI92" s="60">
        <f t="shared" si="70"/>
        <v>0</v>
      </c>
      <c r="BJ92" s="60">
        <f t="shared" si="71"/>
        <v>0</v>
      </c>
    </row>
    <row r="93" spans="1:62" x14ac:dyDescent="0.2">
      <c r="A93" s="32" t="s">
        <v>87</v>
      </c>
      <c r="B93" s="32" t="s">
        <v>132</v>
      </c>
      <c r="C93" s="32" t="s">
        <v>215</v>
      </c>
      <c r="D93" s="32" t="s">
        <v>452</v>
      </c>
      <c r="E93" s="32" t="s">
        <v>361</v>
      </c>
      <c r="F93" s="33">
        <v>26</v>
      </c>
      <c r="G93" s="58">
        <v>0</v>
      </c>
      <c r="H93" s="33">
        <f t="shared" si="73"/>
        <v>0</v>
      </c>
      <c r="I93" s="33">
        <f t="shared" si="72"/>
        <v>0</v>
      </c>
      <c r="J93" s="33">
        <f t="shared" si="74"/>
        <v>0</v>
      </c>
      <c r="K93" s="57">
        <v>0</v>
      </c>
      <c r="L93" s="33">
        <f t="shared" si="49"/>
        <v>0</v>
      </c>
      <c r="M93" s="34" t="s">
        <v>484</v>
      </c>
      <c r="Z93" s="59">
        <f t="shared" si="50"/>
        <v>0</v>
      </c>
      <c r="AB93" s="59">
        <f t="shared" si="51"/>
        <v>0</v>
      </c>
      <c r="AC93" s="59">
        <f t="shared" si="52"/>
        <v>0</v>
      </c>
      <c r="AD93" s="59">
        <f t="shared" si="53"/>
        <v>0</v>
      </c>
      <c r="AE93" s="59">
        <f t="shared" si="54"/>
        <v>0</v>
      </c>
      <c r="AF93" s="59">
        <f t="shared" si="55"/>
        <v>0</v>
      </c>
      <c r="AG93" s="59">
        <f t="shared" si="56"/>
        <v>0</v>
      </c>
      <c r="AH93" s="59">
        <f t="shared" si="57"/>
        <v>0</v>
      </c>
      <c r="AI93" s="51" t="s">
        <v>132</v>
      </c>
      <c r="AJ93" s="60">
        <f t="shared" si="58"/>
        <v>0</v>
      </c>
      <c r="AK93" s="60">
        <f t="shared" si="59"/>
        <v>0</v>
      </c>
      <c r="AL93" s="60">
        <f t="shared" si="60"/>
        <v>0</v>
      </c>
      <c r="AN93" s="59">
        <v>21</v>
      </c>
      <c r="AO93" s="59">
        <f t="shared" si="61"/>
        <v>0</v>
      </c>
      <c r="AP93" s="59">
        <f t="shared" si="62"/>
        <v>0</v>
      </c>
      <c r="AQ93" s="61" t="s">
        <v>7</v>
      </c>
      <c r="AV93" s="59">
        <f t="shared" si="63"/>
        <v>0</v>
      </c>
      <c r="AW93" s="59">
        <f t="shared" si="64"/>
        <v>0</v>
      </c>
      <c r="AX93" s="59">
        <f t="shared" si="65"/>
        <v>0</v>
      </c>
      <c r="AY93" s="62" t="s">
        <v>391</v>
      </c>
      <c r="AZ93" s="62" t="s">
        <v>392</v>
      </c>
      <c r="BA93" s="51" t="s">
        <v>393</v>
      </c>
      <c r="BC93" s="59">
        <f t="shared" si="66"/>
        <v>0</v>
      </c>
      <c r="BD93" s="59">
        <f t="shared" si="67"/>
        <v>0</v>
      </c>
      <c r="BE93" s="59">
        <v>0</v>
      </c>
      <c r="BF93" s="59">
        <f t="shared" si="68"/>
        <v>0</v>
      </c>
      <c r="BH93" s="60">
        <f t="shared" si="69"/>
        <v>0</v>
      </c>
      <c r="BI93" s="60">
        <f t="shared" si="70"/>
        <v>0</v>
      </c>
      <c r="BJ93" s="60">
        <f t="shared" si="71"/>
        <v>0</v>
      </c>
    </row>
    <row r="94" spans="1:62" x14ac:dyDescent="0.2">
      <c r="A94" s="32" t="s">
        <v>88</v>
      </c>
      <c r="B94" s="32" t="s">
        <v>132</v>
      </c>
      <c r="C94" s="32" t="s">
        <v>216</v>
      </c>
      <c r="D94" s="32" t="s">
        <v>322</v>
      </c>
      <c r="E94" s="32" t="s">
        <v>361</v>
      </c>
      <c r="F94" s="33">
        <v>25</v>
      </c>
      <c r="G94" s="58">
        <v>0</v>
      </c>
      <c r="H94" s="33">
        <f t="shared" si="73"/>
        <v>0</v>
      </c>
      <c r="I94" s="33">
        <f t="shared" si="72"/>
        <v>0</v>
      </c>
      <c r="J94" s="33">
        <f t="shared" si="74"/>
        <v>0</v>
      </c>
      <c r="K94" s="57">
        <v>0</v>
      </c>
      <c r="L94" s="33">
        <f t="shared" si="49"/>
        <v>0</v>
      </c>
      <c r="M94" s="34" t="s">
        <v>484</v>
      </c>
      <c r="Z94" s="59">
        <f t="shared" si="50"/>
        <v>0</v>
      </c>
      <c r="AB94" s="59">
        <f t="shared" si="51"/>
        <v>0</v>
      </c>
      <c r="AC94" s="59">
        <f t="shared" si="52"/>
        <v>0</v>
      </c>
      <c r="AD94" s="59">
        <f t="shared" si="53"/>
        <v>0</v>
      </c>
      <c r="AE94" s="59">
        <f t="shared" si="54"/>
        <v>0</v>
      </c>
      <c r="AF94" s="59">
        <f t="shared" si="55"/>
        <v>0</v>
      </c>
      <c r="AG94" s="59">
        <f t="shared" si="56"/>
        <v>0</v>
      </c>
      <c r="AH94" s="59">
        <f t="shared" si="57"/>
        <v>0</v>
      </c>
      <c r="AI94" s="51" t="s">
        <v>132</v>
      </c>
      <c r="AJ94" s="60">
        <f t="shared" si="58"/>
        <v>0</v>
      </c>
      <c r="AK94" s="60">
        <f t="shared" si="59"/>
        <v>0</v>
      </c>
      <c r="AL94" s="60">
        <f t="shared" si="60"/>
        <v>0</v>
      </c>
      <c r="AN94" s="59">
        <v>21</v>
      </c>
      <c r="AO94" s="59">
        <f t="shared" si="61"/>
        <v>0</v>
      </c>
      <c r="AP94" s="59">
        <f t="shared" si="62"/>
        <v>0</v>
      </c>
      <c r="AQ94" s="61" t="s">
        <v>7</v>
      </c>
      <c r="AV94" s="59">
        <f t="shared" si="63"/>
        <v>0</v>
      </c>
      <c r="AW94" s="59">
        <f t="shared" si="64"/>
        <v>0</v>
      </c>
      <c r="AX94" s="59">
        <f t="shared" si="65"/>
        <v>0</v>
      </c>
      <c r="AY94" s="62" t="s">
        <v>391</v>
      </c>
      <c r="AZ94" s="62" t="s">
        <v>392</v>
      </c>
      <c r="BA94" s="51" t="s">
        <v>393</v>
      </c>
      <c r="BC94" s="59">
        <f t="shared" si="66"/>
        <v>0</v>
      </c>
      <c r="BD94" s="59">
        <f t="shared" si="67"/>
        <v>0</v>
      </c>
      <c r="BE94" s="59">
        <v>0</v>
      </c>
      <c r="BF94" s="59">
        <f t="shared" si="68"/>
        <v>0</v>
      </c>
      <c r="BH94" s="60">
        <f t="shared" si="69"/>
        <v>0</v>
      </c>
      <c r="BI94" s="60">
        <f t="shared" si="70"/>
        <v>0</v>
      </c>
      <c r="BJ94" s="60">
        <f t="shared" si="71"/>
        <v>0</v>
      </c>
    </row>
    <row r="95" spans="1:62" x14ac:dyDescent="0.2">
      <c r="A95" s="32" t="s">
        <v>89</v>
      </c>
      <c r="B95" s="32" t="s">
        <v>132</v>
      </c>
      <c r="C95" s="32" t="s">
        <v>217</v>
      </c>
      <c r="D95" s="32" t="s">
        <v>323</v>
      </c>
      <c r="E95" s="32" t="s">
        <v>361</v>
      </c>
      <c r="F95" s="33">
        <v>15</v>
      </c>
      <c r="G95" s="58">
        <v>0</v>
      </c>
      <c r="H95" s="33">
        <f t="shared" si="73"/>
        <v>0</v>
      </c>
      <c r="I95" s="33">
        <f t="shared" si="72"/>
        <v>0</v>
      </c>
      <c r="J95" s="33">
        <f t="shared" si="74"/>
        <v>0</v>
      </c>
      <c r="K95" s="57">
        <v>0</v>
      </c>
      <c r="L95" s="33">
        <f t="shared" si="49"/>
        <v>0</v>
      </c>
      <c r="M95" s="34" t="s">
        <v>484</v>
      </c>
      <c r="Z95" s="59">
        <f t="shared" si="50"/>
        <v>0</v>
      </c>
      <c r="AB95" s="59">
        <f t="shared" si="51"/>
        <v>0</v>
      </c>
      <c r="AC95" s="59">
        <f t="shared" si="52"/>
        <v>0</v>
      </c>
      <c r="AD95" s="59">
        <f t="shared" si="53"/>
        <v>0</v>
      </c>
      <c r="AE95" s="59">
        <f t="shared" si="54"/>
        <v>0</v>
      </c>
      <c r="AF95" s="59">
        <f t="shared" si="55"/>
        <v>0</v>
      </c>
      <c r="AG95" s="59">
        <f t="shared" si="56"/>
        <v>0</v>
      </c>
      <c r="AH95" s="59">
        <f t="shared" si="57"/>
        <v>0</v>
      </c>
      <c r="AI95" s="51" t="s">
        <v>132</v>
      </c>
      <c r="AJ95" s="60">
        <f t="shared" si="58"/>
        <v>0</v>
      </c>
      <c r="AK95" s="60">
        <f t="shared" si="59"/>
        <v>0</v>
      </c>
      <c r="AL95" s="60">
        <f t="shared" si="60"/>
        <v>0</v>
      </c>
      <c r="AN95" s="59">
        <v>21</v>
      </c>
      <c r="AO95" s="59">
        <f t="shared" si="61"/>
        <v>0</v>
      </c>
      <c r="AP95" s="59">
        <f t="shared" si="62"/>
        <v>0</v>
      </c>
      <c r="AQ95" s="61" t="s">
        <v>7</v>
      </c>
      <c r="AV95" s="59">
        <f t="shared" si="63"/>
        <v>0</v>
      </c>
      <c r="AW95" s="59">
        <f t="shared" si="64"/>
        <v>0</v>
      </c>
      <c r="AX95" s="59">
        <f t="shared" si="65"/>
        <v>0</v>
      </c>
      <c r="AY95" s="62" t="s">
        <v>391</v>
      </c>
      <c r="AZ95" s="62" t="s">
        <v>392</v>
      </c>
      <c r="BA95" s="51" t="s">
        <v>393</v>
      </c>
      <c r="BC95" s="59">
        <f t="shared" si="66"/>
        <v>0</v>
      </c>
      <c r="BD95" s="59">
        <f t="shared" si="67"/>
        <v>0</v>
      </c>
      <c r="BE95" s="59">
        <v>0</v>
      </c>
      <c r="BF95" s="59">
        <f t="shared" si="68"/>
        <v>0</v>
      </c>
      <c r="BH95" s="60">
        <f t="shared" si="69"/>
        <v>0</v>
      </c>
      <c r="BI95" s="60">
        <f t="shared" si="70"/>
        <v>0</v>
      </c>
      <c r="BJ95" s="60">
        <f t="shared" si="71"/>
        <v>0</v>
      </c>
    </row>
    <row r="96" spans="1:62" x14ac:dyDescent="0.2">
      <c r="A96" s="32" t="s">
        <v>90</v>
      </c>
      <c r="B96" s="32" t="s">
        <v>132</v>
      </c>
      <c r="C96" s="32" t="s">
        <v>218</v>
      </c>
      <c r="D96" s="32" t="s">
        <v>324</v>
      </c>
      <c r="E96" s="32" t="s">
        <v>361</v>
      </c>
      <c r="F96" s="33">
        <v>40</v>
      </c>
      <c r="G96" s="58">
        <v>0</v>
      </c>
      <c r="H96" s="33">
        <f t="shared" si="73"/>
        <v>0</v>
      </c>
      <c r="I96" s="33">
        <f t="shared" si="72"/>
        <v>0</v>
      </c>
      <c r="J96" s="33">
        <f t="shared" si="74"/>
        <v>0</v>
      </c>
      <c r="K96" s="57">
        <v>0</v>
      </c>
      <c r="L96" s="33">
        <f t="shared" si="49"/>
        <v>0</v>
      </c>
      <c r="M96" s="34" t="s">
        <v>484</v>
      </c>
      <c r="Z96" s="59">
        <f t="shared" si="50"/>
        <v>0</v>
      </c>
      <c r="AB96" s="59">
        <f t="shared" si="51"/>
        <v>0</v>
      </c>
      <c r="AC96" s="59">
        <f t="shared" si="52"/>
        <v>0</v>
      </c>
      <c r="AD96" s="59">
        <f t="shared" si="53"/>
        <v>0</v>
      </c>
      <c r="AE96" s="59">
        <f t="shared" si="54"/>
        <v>0</v>
      </c>
      <c r="AF96" s="59">
        <f t="shared" si="55"/>
        <v>0</v>
      </c>
      <c r="AG96" s="59">
        <f t="shared" si="56"/>
        <v>0</v>
      </c>
      <c r="AH96" s="59">
        <f t="shared" si="57"/>
        <v>0</v>
      </c>
      <c r="AI96" s="51" t="s">
        <v>132</v>
      </c>
      <c r="AJ96" s="60">
        <f t="shared" si="58"/>
        <v>0</v>
      </c>
      <c r="AK96" s="60">
        <f t="shared" si="59"/>
        <v>0</v>
      </c>
      <c r="AL96" s="60">
        <f t="shared" si="60"/>
        <v>0</v>
      </c>
      <c r="AN96" s="59">
        <v>21</v>
      </c>
      <c r="AO96" s="59">
        <f t="shared" si="61"/>
        <v>0</v>
      </c>
      <c r="AP96" s="59">
        <f t="shared" si="62"/>
        <v>0</v>
      </c>
      <c r="AQ96" s="61" t="s">
        <v>7</v>
      </c>
      <c r="AV96" s="59">
        <f t="shared" si="63"/>
        <v>0</v>
      </c>
      <c r="AW96" s="59">
        <f t="shared" si="64"/>
        <v>0</v>
      </c>
      <c r="AX96" s="59">
        <f t="shared" si="65"/>
        <v>0</v>
      </c>
      <c r="AY96" s="62" t="s">
        <v>391</v>
      </c>
      <c r="AZ96" s="62" t="s">
        <v>392</v>
      </c>
      <c r="BA96" s="51" t="s">
        <v>393</v>
      </c>
      <c r="BC96" s="59">
        <f t="shared" si="66"/>
        <v>0</v>
      </c>
      <c r="BD96" s="59">
        <f t="shared" si="67"/>
        <v>0</v>
      </c>
      <c r="BE96" s="59">
        <v>0</v>
      </c>
      <c r="BF96" s="59">
        <f t="shared" si="68"/>
        <v>0</v>
      </c>
      <c r="BH96" s="60">
        <f t="shared" si="69"/>
        <v>0</v>
      </c>
      <c r="BI96" s="60">
        <f t="shared" si="70"/>
        <v>0</v>
      </c>
      <c r="BJ96" s="60">
        <f t="shared" si="71"/>
        <v>0</v>
      </c>
    </row>
    <row r="97" spans="1:62" x14ac:dyDescent="0.2">
      <c r="A97" s="32" t="s">
        <v>91</v>
      </c>
      <c r="B97" s="32" t="s">
        <v>132</v>
      </c>
      <c r="C97" s="32" t="s">
        <v>219</v>
      </c>
      <c r="D97" s="32" t="s">
        <v>325</v>
      </c>
      <c r="E97" s="32" t="s">
        <v>361</v>
      </c>
      <c r="F97" s="33">
        <v>2</v>
      </c>
      <c r="G97" s="58">
        <v>0</v>
      </c>
      <c r="H97" s="33">
        <f t="shared" si="73"/>
        <v>0</v>
      </c>
      <c r="I97" s="33">
        <f t="shared" si="72"/>
        <v>0</v>
      </c>
      <c r="J97" s="33">
        <f t="shared" si="74"/>
        <v>0</v>
      </c>
      <c r="K97" s="57">
        <v>0</v>
      </c>
      <c r="L97" s="33">
        <f t="shared" si="49"/>
        <v>0</v>
      </c>
      <c r="M97" s="34" t="s">
        <v>484</v>
      </c>
      <c r="Z97" s="59">
        <f t="shared" si="50"/>
        <v>0</v>
      </c>
      <c r="AB97" s="59">
        <f t="shared" si="51"/>
        <v>0</v>
      </c>
      <c r="AC97" s="59">
        <f t="shared" si="52"/>
        <v>0</v>
      </c>
      <c r="AD97" s="59">
        <f t="shared" si="53"/>
        <v>0</v>
      </c>
      <c r="AE97" s="59">
        <f t="shared" si="54"/>
        <v>0</v>
      </c>
      <c r="AF97" s="59">
        <f t="shared" si="55"/>
        <v>0</v>
      </c>
      <c r="AG97" s="59">
        <f t="shared" si="56"/>
        <v>0</v>
      </c>
      <c r="AH97" s="59">
        <f t="shared" si="57"/>
        <v>0</v>
      </c>
      <c r="AI97" s="51" t="s">
        <v>132</v>
      </c>
      <c r="AJ97" s="60">
        <f t="shared" si="58"/>
        <v>0</v>
      </c>
      <c r="AK97" s="60">
        <f t="shared" si="59"/>
        <v>0</v>
      </c>
      <c r="AL97" s="60">
        <f t="shared" si="60"/>
        <v>0</v>
      </c>
      <c r="AN97" s="59">
        <v>21</v>
      </c>
      <c r="AO97" s="59">
        <f t="shared" si="61"/>
        <v>0</v>
      </c>
      <c r="AP97" s="59">
        <f t="shared" si="62"/>
        <v>0</v>
      </c>
      <c r="AQ97" s="61" t="s">
        <v>7</v>
      </c>
      <c r="AV97" s="59">
        <f t="shared" si="63"/>
        <v>0</v>
      </c>
      <c r="AW97" s="59">
        <f t="shared" si="64"/>
        <v>0</v>
      </c>
      <c r="AX97" s="59">
        <f t="shared" si="65"/>
        <v>0</v>
      </c>
      <c r="AY97" s="62" t="s">
        <v>391</v>
      </c>
      <c r="AZ97" s="62" t="s">
        <v>392</v>
      </c>
      <c r="BA97" s="51" t="s">
        <v>393</v>
      </c>
      <c r="BC97" s="59">
        <f t="shared" si="66"/>
        <v>0</v>
      </c>
      <c r="BD97" s="59">
        <f t="shared" si="67"/>
        <v>0</v>
      </c>
      <c r="BE97" s="59">
        <v>0</v>
      </c>
      <c r="BF97" s="59">
        <f t="shared" si="68"/>
        <v>0</v>
      </c>
      <c r="BH97" s="60">
        <f t="shared" si="69"/>
        <v>0</v>
      </c>
      <c r="BI97" s="60">
        <f t="shared" si="70"/>
        <v>0</v>
      </c>
      <c r="BJ97" s="60">
        <f t="shared" si="71"/>
        <v>0</v>
      </c>
    </row>
    <row r="98" spans="1:62" x14ac:dyDescent="0.2">
      <c r="A98" s="32" t="s">
        <v>92</v>
      </c>
      <c r="B98" s="32" t="s">
        <v>132</v>
      </c>
      <c r="C98" s="32" t="s">
        <v>220</v>
      </c>
      <c r="D98" s="32" t="s">
        <v>326</v>
      </c>
      <c r="E98" s="32" t="s">
        <v>361</v>
      </c>
      <c r="F98" s="33">
        <v>10</v>
      </c>
      <c r="G98" s="58">
        <v>0</v>
      </c>
      <c r="H98" s="33">
        <f t="shared" si="73"/>
        <v>0</v>
      </c>
      <c r="I98" s="33">
        <f t="shared" si="72"/>
        <v>0</v>
      </c>
      <c r="J98" s="33">
        <f t="shared" si="74"/>
        <v>0</v>
      </c>
      <c r="K98" s="57">
        <v>0</v>
      </c>
      <c r="L98" s="33">
        <f t="shared" si="49"/>
        <v>0</v>
      </c>
      <c r="M98" s="34" t="s">
        <v>484</v>
      </c>
      <c r="Z98" s="59">
        <f t="shared" si="50"/>
        <v>0</v>
      </c>
      <c r="AB98" s="59">
        <f t="shared" si="51"/>
        <v>0</v>
      </c>
      <c r="AC98" s="59">
        <f t="shared" si="52"/>
        <v>0</v>
      </c>
      <c r="AD98" s="59">
        <f t="shared" si="53"/>
        <v>0</v>
      </c>
      <c r="AE98" s="59">
        <f t="shared" si="54"/>
        <v>0</v>
      </c>
      <c r="AF98" s="59">
        <f t="shared" si="55"/>
        <v>0</v>
      </c>
      <c r="AG98" s="59">
        <f t="shared" si="56"/>
        <v>0</v>
      </c>
      <c r="AH98" s="59">
        <f t="shared" si="57"/>
        <v>0</v>
      </c>
      <c r="AI98" s="51" t="s">
        <v>132</v>
      </c>
      <c r="AJ98" s="60">
        <f t="shared" si="58"/>
        <v>0</v>
      </c>
      <c r="AK98" s="60">
        <f t="shared" si="59"/>
        <v>0</v>
      </c>
      <c r="AL98" s="60">
        <f t="shared" si="60"/>
        <v>0</v>
      </c>
      <c r="AN98" s="59">
        <v>21</v>
      </c>
      <c r="AO98" s="59">
        <f t="shared" si="61"/>
        <v>0</v>
      </c>
      <c r="AP98" s="59">
        <f t="shared" si="62"/>
        <v>0</v>
      </c>
      <c r="AQ98" s="61" t="s">
        <v>7</v>
      </c>
      <c r="AV98" s="59">
        <f t="shared" si="63"/>
        <v>0</v>
      </c>
      <c r="AW98" s="59">
        <f t="shared" si="64"/>
        <v>0</v>
      </c>
      <c r="AX98" s="59">
        <f t="shared" si="65"/>
        <v>0</v>
      </c>
      <c r="AY98" s="62" t="s">
        <v>391</v>
      </c>
      <c r="AZ98" s="62" t="s">
        <v>392</v>
      </c>
      <c r="BA98" s="51" t="s">
        <v>393</v>
      </c>
      <c r="BC98" s="59">
        <f t="shared" si="66"/>
        <v>0</v>
      </c>
      <c r="BD98" s="59">
        <f t="shared" si="67"/>
        <v>0</v>
      </c>
      <c r="BE98" s="59">
        <v>0</v>
      </c>
      <c r="BF98" s="59">
        <f t="shared" si="68"/>
        <v>0</v>
      </c>
      <c r="BH98" s="60">
        <f t="shared" si="69"/>
        <v>0</v>
      </c>
      <c r="BI98" s="60">
        <f t="shared" si="70"/>
        <v>0</v>
      </c>
      <c r="BJ98" s="60">
        <f t="shared" si="71"/>
        <v>0</v>
      </c>
    </row>
    <row r="99" spans="1:62" x14ac:dyDescent="0.2">
      <c r="A99" s="32" t="s">
        <v>93</v>
      </c>
      <c r="B99" s="32" t="s">
        <v>132</v>
      </c>
      <c r="C99" s="32" t="s">
        <v>221</v>
      </c>
      <c r="D99" s="32" t="s">
        <v>463</v>
      </c>
      <c r="E99" s="32" t="s">
        <v>362</v>
      </c>
      <c r="F99" s="33">
        <v>80</v>
      </c>
      <c r="G99" s="58">
        <v>0</v>
      </c>
      <c r="H99" s="33">
        <f t="shared" si="73"/>
        <v>0</v>
      </c>
      <c r="I99" s="33">
        <f t="shared" si="72"/>
        <v>0</v>
      </c>
      <c r="J99" s="33">
        <f t="shared" si="74"/>
        <v>0</v>
      </c>
      <c r="K99" s="57">
        <v>0</v>
      </c>
      <c r="L99" s="33">
        <f t="shared" si="49"/>
        <v>0</v>
      </c>
      <c r="M99" s="34" t="s">
        <v>484</v>
      </c>
      <c r="Z99" s="59">
        <f t="shared" si="50"/>
        <v>0</v>
      </c>
      <c r="AB99" s="59">
        <f t="shared" si="51"/>
        <v>0</v>
      </c>
      <c r="AC99" s="59">
        <f t="shared" si="52"/>
        <v>0</v>
      </c>
      <c r="AD99" s="59">
        <f t="shared" si="53"/>
        <v>0</v>
      </c>
      <c r="AE99" s="59">
        <f t="shared" si="54"/>
        <v>0</v>
      </c>
      <c r="AF99" s="59">
        <f t="shared" si="55"/>
        <v>0</v>
      </c>
      <c r="AG99" s="59">
        <f t="shared" si="56"/>
        <v>0</v>
      </c>
      <c r="AH99" s="59">
        <f t="shared" si="57"/>
        <v>0</v>
      </c>
      <c r="AI99" s="51" t="s">
        <v>132</v>
      </c>
      <c r="AJ99" s="60">
        <f t="shared" si="58"/>
        <v>0</v>
      </c>
      <c r="AK99" s="60">
        <f t="shared" si="59"/>
        <v>0</v>
      </c>
      <c r="AL99" s="60">
        <f t="shared" si="60"/>
        <v>0</v>
      </c>
      <c r="AN99" s="59">
        <v>21</v>
      </c>
      <c r="AO99" s="59">
        <f t="shared" si="61"/>
        <v>0</v>
      </c>
      <c r="AP99" s="59">
        <f t="shared" si="62"/>
        <v>0</v>
      </c>
      <c r="AQ99" s="61" t="s">
        <v>7</v>
      </c>
      <c r="AV99" s="59">
        <f t="shared" si="63"/>
        <v>0</v>
      </c>
      <c r="AW99" s="59">
        <f t="shared" si="64"/>
        <v>0</v>
      </c>
      <c r="AX99" s="59">
        <f t="shared" si="65"/>
        <v>0</v>
      </c>
      <c r="AY99" s="62" t="s">
        <v>391</v>
      </c>
      <c r="AZ99" s="62" t="s">
        <v>392</v>
      </c>
      <c r="BA99" s="51" t="s">
        <v>393</v>
      </c>
      <c r="BC99" s="59">
        <f t="shared" si="66"/>
        <v>0</v>
      </c>
      <c r="BD99" s="59">
        <f t="shared" si="67"/>
        <v>0</v>
      </c>
      <c r="BE99" s="59">
        <v>0</v>
      </c>
      <c r="BF99" s="59">
        <f t="shared" si="68"/>
        <v>0</v>
      </c>
      <c r="BH99" s="60">
        <f t="shared" si="69"/>
        <v>0</v>
      </c>
      <c r="BI99" s="60">
        <f t="shared" si="70"/>
        <v>0</v>
      </c>
      <c r="BJ99" s="60">
        <f t="shared" si="71"/>
        <v>0</v>
      </c>
    </row>
    <row r="100" spans="1:62" x14ac:dyDescent="0.2">
      <c r="A100" s="32" t="s">
        <v>94</v>
      </c>
      <c r="B100" s="32" t="s">
        <v>132</v>
      </c>
      <c r="C100" s="32" t="s">
        <v>222</v>
      </c>
      <c r="D100" s="32" t="s">
        <v>453</v>
      </c>
      <c r="E100" s="32" t="s">
        <v>362</v>
      </c>
      <c r="F100" s="33">
        <v>36</v>
      </c>
      <c r="G100" s="58">
        <v>0</v>
      </c>
      <c r="H100" s="33">
        <f t="shared" si="73"/>
        <v>0</v>
      </c>
      <c r="I100" s="33">
        <f t="shared" si="72"/>
        <v>0</v>
      </c>
      <c r="J100" s="33">
        <f t="shared" si="74"/>
        <v>0</v>
      </c>
      <c r="K100" s="57">
        <v>0</v>
      </c>
      <c r="L100" s="33">
        <f t="shared" si="49"/>
        <v>0</v>
      </c>
      <c r="M100" s="34" t="s">
        <v>484</v>
      </c>
      <c r="Z100" s="59">
        <f t="shared" si="50"/>
        <v>0</v>
      </c>
      <c r="AB100" s="59">
        <f t="shared" si="51"/>
        <v>0</v>
      </c>
      <c r="AC100" s="59">
        <f t="shared" si="52"/>
        <v>0</v>
      </c>
      <c r="AD100" s="59">
        <f t="shared" si="53"/>
        <v>0</v>
      </c>
      <c r="AE100" s="59">
        <f t="shared" si="54"/>
        <v>0</v>
      </c>
      <c r="AF100" s="59">
        <f t="shared" si="55"/>
        <v>0</v>
      </c>
      <c r="AG100" s="59">
        <f t="shared" si="56"/>
        <v>0</v>
      </c>
      <c r="AH100" s="59">
        <f t="shared" si="57"/>
        <v>0</v>
      </c>
      <c r="AI100" s="51" t="s">
        <v>132</v>
      </c>
      <c r="AJ100" s="60">
        <f t="shared" si="58"/>
        <v>0</v>
      </c>
      <c r="AK100" s="60">
        <f t="shared" si="59"/>
        <v>0</v>
      </c>
      <c r="AL100" s="60">
        <f t="shared" si="60"/>
        <v>0</v>
      </c>
      <c r="AN100" s="59">
        <v>21</v>
      </c>
      <c r="AO100" s="59">
        <f t="shared" si="61"/>
        <v>0</v>
      </c>
      <c r="AP100" s="59">
        <f t="shared" si="62"/>
        <v>0</v>
      </c>
      <c r="AQ100" s="61" t="s">
        <v>7</v>
      </c>
      <c r="AV100" s="59">
        <f t="shared" si="63"/>
        <v>0</v>
      </c>
      <c r="AW100" s="59">
        <f t="shared" si="64"/>
        <v>0</v>
      </c>
      <c r="AX100" s="59">
        <f t="shared" si="65"/>
        <v>0</v>
      </c>
      <c r="AY100" s="62" t="s">
        <v>391</v>
      </c>
      <c r="AZ100" s="62" t="s">
        <v>392</v>
      </c>
      <c r="BA100" s="51" t="s">
        <v>393</v>
      </c>
      <c r="BC100" s="59">
        <f t="shared" si="66"/>
        <v>0</v>
      </c>
      <c r="BD100" s="59">
        <f t="shared" si="67"/>
        <v>0</v>
      </c>
      <c r="BE100" s="59">
        <v>0</v>
      </c>
      <c r="BF100" s="59">
        <f t="shared" si="68"/>
        <v>0</v>
      </c>
      <c r="BH100" s="60">
        <f t="shared" si="69"/>
        <v>0</v>
      </c>
      <c r="BI100" s="60">
        <f t="shared" si="70"/>
        <v>0</v>
      </c>
      <c r="BJ100" s="60">
        <f t="shared" si="71"/>
        <v>0</v>
      </c>
    </row>
    <row r="101" spans="1:62" x14ac:dyDescent="0.2">
      <c r="A101" s="32" t="s">
        <v>95</v>
      </c>
      <c r="B101" s="32" t="s">
        <v>132</v>
      </c>
      <c r="C101" s="32" t="s">
        <v>223</v>
      </c>
      <c r="D101" s="32" t="s">
        <v>327</v>
      </c>
      <c r="E101" s="32" t="s">
        <v>362</v>
      </c>
      <c r="F101" s="33">
        <v>12</v>
      </c>
      <c r="G101" s="58">
        <v>0</v>
      </c>
      <c r="H101" s="33">
        <f t="shared" si="73"/>
        <v>0</v>
      </c>
      <c r="I101" s="33">
        <f t="shared" si="72"/>
        <v>0</v>
      </c>
      <c r="J101" s="33">
        <f t="shared" si="74"/>
        <v>0</v>
      </c>
      <c r="K101" s="57">
        <v>0</v>
      </c>
      <c r="L101" s="33">
        <f t="shared" si="49"/>
        <v>0</v>
      </c>
      <c r="M101" s="34" t="s">
        <v>484</v>
      </c>
      <c r="Z101" s="59">
        <f t="shared" si="50"/>
        <v>0</v>
      </c>
      <c r="AB101" s="59">
        <f t="shared" si="51"/>
        <v>0</v>
      </c>
      <c r="AC101" s="59">
        <f t="shared" si="52"/>
        <v>0</v>
      </c>
      <c r="AD101" s="59">
        <f t="shared" si="53"/>
        <v>0</v>
      </c>
      <c r="AE101" s="59">
        <f t="shared" si="54"/>
        <v>0</v>
      </c>
      <c r="AF101" s="59">
        <f t="shared" si="55"/>
        <v>0</v>
      </c>
      <c r="AG101" s="59">
        <f t="shared" si="56"/>
        <v>0</v>
      </c>
      <c r="AH101" s="59">
        <f t="shared" si="57"/>
        <v>0</v>
      </c>
      <c r="AI101" s="51" t="s">
        <v>132</v>
      </c>
      <c r="AJ101" s="60">
        <f t="shared" si="58"/>
        <v>0</v>
      </c>
      <c r="AK101" s="60">
        <f t="shared" si="59"/>
        <v>0</v>
      </c>
      <c r="AL101" s="60">
        <f t="shared" si="60"/>
        <v>0</v>
      </c>
      <c r="AN101" s="59">
        <v>21</v>
      </c>
      <c r="AO101" s="59">
        <f t="shared" si="61"/>
        <v>0</v>
      </c>
      <c r="AP101" s="59">
        <f t="shared" si="62"/>
        <v>0</v>
      </c>
      <c r="AQ101" s="61" t="s">
        <v>7</v>
      </c>
      <c r="AV101" s="59">
        <f t="shared" si="63"/>
        <v>0</v>
      </c>
      <c r="AW101" s="59">
        <f t="shared" si="64"/>
        <v>0</v>
      </c>
      <c r="AX101" s="59">
        <f t="shared" si="65"/>
        <v>0</v>
      </c>
      <c r="AY101" s="62" t="s">
        <v>391</v>
      </c>
      <c r="AZ101" s="62" t="s">
        <v>392</v>
      </c>
      <c r="BA101" s="51" t="s">
        <v>393</v>
      </c>
      <c r="BC101" s="59">
        <f t="shared" si="66"/>
        <v>0</v>
      </c>
      <c r="BD101" s="59">
        <f t="shared" si="67"/>
        <v>0</v>
      </c>
      <c r="BE101" s="59">
        <v>0</v>
      </c>
      <c r="BF101" s="59">
        <f t="shared" si="68"/>
        <v>0</v>
      </c>
      <c r="BH101" s="60">
        <f t="shared" si="69"/>
        <v>0</v>
      </c>
      <c r="BI101" s="60">
        <f t="shared" si="70"/>
        <v>0</v>
      </c>
      <c r="BJ101" s="60">
        <f t="shared" si="71"/>
        <v>0</v>
      </c>
    </row>
    <row r="102" spans="1:62" x14ac:dyDescent="0.2">
      <c r="A102" s="32" t="s">
        <v>96</v>
      </c>
      <c r="B102" s="32" t="s">
        <v>132</v>
      </c>
      <c r="C102" s="32" t="s">
        <v>224</v>
      </c>
      <c r="D102" s="32" t="s">
        <v>328</v>
      </c>
      <c r="E102" s="32" t="s">
        <v>361</v>
      </c>
      <c r="F102" s="33">
        <v>5</v>
      </c>
      <c r="G102" s="58">
        <v>0</v>
      </c>
      <c r="H102" s="33">
        <f t="shared" si="73"/>
        <v>0</v>
      </c>
      <c r="I102" s="33">
        <f t="shared" si="72"/>
        <v>0</v>
      </c>
      <c r="J102" s="33">
        <f t="shared" si="74"/>
        <v>0</v>
      </c>
      <c r="K102" s="57">
        <v>0</v>
      </c>
      <c r="L102" s="33">
        <f t="shared" si="49"/>
        <v>0</v>
      </c>
      <c r="M102" s="34" t="s">
        <v>484</v>
      </c>
      <c r="Z102" s="59">
        <f t="shared" si="50"/>
        <v>0</v>
      </c>
      <c r="AB102" s="59">
        <f t="shared" si="51"/>
        <v>0</v>
      </c>
      <c r="AC102" s="59">
        <f t="shared" si="52"/>
        <v>0</v>
      </c>
      <c r="AD102" s="59">
        <f t="shared" si="53"/>
        <v>0</v>
      </c>
      <c r="AE102" s="59">
        <f t="shared" si="54"/>
        <v>0</v>
      </c>
      <c r="AF102" s="59">
        <f t="shared" si="55"/>
        <v>0</v>
      </c>
      <c r="AG102" s="59">
        <f t="shared" si="56"/>
        <v>0</v>
      </c>
      <c r="AH102" s="59">
        <f t="shared" si="57"/>
        <v>0</v>
      </c>
      <c r="AI102" s="51" t="s">
        <v>132</v>
      </c>
      <c r="AJ102" s="60">
        <f t="shared" si="58"/>
        <v>0</v>
      </c>
      <c r="AK102" s="60">
        <f t="shared" si="59"/>
        <v>0</v>
      </c>
      <c r="AL102" s="60">
        <f t="shared" si="60"/>
        <v>0</v>
      </c>
      <c r="AN102" s="59">
        <v>21</v>
      </c>
      <c r="AO102" s="59">
        <f t="shared" si="61"/>
        <v>0</v>
      </c>
      <c r="AP102" s="59">
        <f t="shared" si="62"/>
        <v>0</v>
      </c>
      <c r="AQ102" s="61" t="s">
        <v>7</v>
      </c>
      <c r="AV102" s="59">
        <f t="shared" si="63"/>
        <v>0</v>
      </c>
      <c r="AW102" s="59">
        <f t="shared" si="64"/>
        <v>0</v>
      </c>
      <c r="AX102" s="59">
        <f t="shared" si="65"/>
        <v>0</v>
      </c>
      <c r="AY102" s="62" t="s">
        <v>391</v>
      </c>
      <c r="AZ102" s="62" t="s">
        <v>392</v>
      </c>
      <c r="BA102" s="51" t="s">
        <v>393</v>
      </c>
      <c r="BC102" s="59">
        <f t="shared" si="66"/>
        <v>0</v>
      </c>
      <c r="BD102" s="59">
        <f t="shared" si="67"/>
        <v>0</v>
      </c>
      <c r="BE102" s="59">
        <v>0</v>
      </c>
      <c r="BF102" s="59">
        <f t="shared" si="68"/>
        <v>0</v>
      </c>
      <c r="BH102" s="60">
        <f t="shared" si="69"/>
        <v>0</v>
      </c>
      <c r="BI102" s="60">
        <f t="shared" si="70"/>
        <v>0</v>
      </c>
      <c r="BJ102" s="60">
        <f t="shared" si="71"/>
        <v>0</v>
      </c>
    </row>
    <row r="103" spans="1:62" x14ac:dyDescent="0.2">
      <c r="A103" s="32" t="s">
        <v>97</v>
      </c>
      <c r="B103" s="32" t="s">
        <v>132</v>
      </c>
      <c r="C103" s="32" t="s">
        <v>225</v>
      </c>
      <c r="D103" s="32" t="s">
        <v>454</v>
      </c>
      <c r="E103" s="32" t="s">
        <v>361</v>
      </c>
      <c r="F103" s="33">
        <v>25</v>
      </c>
      <c r="G103" s="58">
        <v>0</v>
      </c>
      <c r="H103" s="33">
        <f t="shared" si="73"/>
        <v>0</v>
      </c>
      <c r="I103" s="33">
        <f t="shared" si="72"/>
        <v>0</v>
      </c>
      <c r="J103" s="33">
        <f t="shared" si="74"/>
        <v>0</v>
      </c>
      <c r="K103" s="57">
        <v>0</v>
      </c>
      <c r="L103" s="33">
        <f t="shared" si="49"/>
        <v>0</v>
      </c>
      <c r="M103" s="34" t="s">
        <v>484</v>
      </c>
      <c r="Z103" s="59">
        <f t="shared" si="50"/>
        <v>0</v>
      </c>
      <c r="AB103" s="59">
        <f t="shared" si="51"/>
        <v>0</v>
      </c>
      <c r="AC103" s="59">
        <f t="shared" si="52"/>
        <v>0</v>
      </c>
      <c r="AD103" s="59">
        <f t="shared" si="53"/>
        <v>0</v>
      </c>
      <c r="AE103" s="59">
        <f t="shared" si="54"/>
        <v>0</v>
      </c>
      <c r="AF103" s="59">
        <f t="shared" si="55"/>
        <v>0</v>
      </c>
      <c r="AG103" s="59">
        <f t="shared" si="56"/>
        <v>0</v>
      </c>
      <c r="AH103" s="59">
        <f t="shared" si="57"/>
        <v>0</v>
      </c>
      <c r="AI103" s="51" t="s">
        <v>132</v>
      </c>
      <c r="AJ103" s="60">
        <f t="shared" si="58"/>
        <v>0</v>
      </c>
      <c r="AK103" s="60">
        <f t="shared" si="59"/>
        <v>0</v>
      </c>
      <c r="AL103" s="60">
        <f t="shared" si="60"/>
        <v>0</v>
      </c>
      <c r="AN103" s="59">
        <v>21</v>
      </c>
      <c r="AO103" s="59">
        <f t="shared" si="61"/>
        <v>0</v>
      </c>
      <c r="AP103" s="59">
        <f t="shared" si="62"/>
        <v>0</v>
      </c>
      <c r="AQ103" s="61" t="s">
        <v>7</v>
      </c>
      <c r="AV103" s="59">
        <f t="shared" si="63"/>
        <v>0</v>
      </c>
      <c r="AW103" s="59">
        <f t="shared" si="64"/>
        <v>0</v>
      </c>
      <c r="AX103" s="59">
        <f t="shared" si="65"/>
        <v>0</v>
      </c>
      <c r="AY103" s="62" t="s">
        <v>391</v>
      </c>
      <c r="AZ103" s="62" t="s">
        <v>392</v>
      </c>
      <c r="BA103" s="51" t="s">
        <v>393</v>
      </c>
      <c r="BC103" s="59">
        <f t="shared" si="66"/>
        <v>0</v>
      </c>
      <c r="BD103" s="59">
        <f t="shared" si="67"/>
        <v>0</v>
      </c>
      <c r="BE103" s="59">
        <v>0</v>
      </c>
      <c r="BF103" s="59">
        <f t="shared" si="68"/>
        <v>0</v>
      </c>
      <c r="BH103" s="60">
        <f t="shared" si="69"/>
        <v>0</v>
      </c>
      <c r="BI103" s="60">
        <f t="shared" si="70"/>
        <v>0</v>
      </c>
      <c r="BJ103" s="60">
        <f t="shared" si="71"/>
        <v>0</v>
      </c>
    </row>
    <row r="104" spans="1:62" x14ac:dyDescent="0.2">
      <c r="A104" s="32" t="s">
        <v>98</v>
      </c>
      <c r="B104" s="32" t="s">
        <v>132</v>
      </c>
      <c r="C104" s="32" t="s">
        <v>226</v>
      </c>
      <c r="D104" s="32" t="s">
        <v>458</v>
      </c>
      <c r="E104" s="32" t="s">
        <v>361</v>
      </c>
      <c r="F104" s="33">
        <v>2</v>
      </c>
      <c r="G104" s="58">
        <v>0</v>
      </c>
      <c r="H104" s="33">
        <f t="shared" si="73"/>
        <v>0</v>
      </c>
      <c r="I104" s="33">
        <f t="shared" si="72"/>
        <v>0</v>
      </c>
      <c r="J104" s="33">
        <f t="shared" si="74"/>
        <v>0</v>
      </c>
      <c r="K104" s="57">
        <v>0</v>
      </c>
      <c r="L104" s="33">
        <f t="shared" si="49"/>
        <v>0</v>
      </c>
      <c r="M104" s="34" t="s">
        <v>484</v>
      </c>
      <c r="Z104" s="59">
        <f t="shared" si="50"/>
        <v>0</v>
      </c>
      <c r="AB104" s="59">
        <f t="shared" si="51"/>
        <v>0</v>
      </c>
      <c r="AC104" s="59">
        <f t="shared" si="52"/>
        <v>0</v>
      </c>
      <c r="AD104" s="59">
        <f t="shared" si="53"/>
        <v>0</v>
      </c>
      <c r="AE104" s="59">
        <f t="shared" si="54"/>
        <v>0</v>
      </c>
      <c r="AF104" s="59">
        <f t="shared" si="55"/>
        <v>0</v>
      </c>
      <c r="AG104" s="59">
        <f t="shared" si="56"/>
        <v>0</v>
      </c>
      <c r="AH104" s="59">
        <f t="shared" si="57"/>
        <v>0</v>
      </c>
      <c r="AI104" s="51" t="s">
        <v>132</v>
      </c>
      <c r="AJ104" s="60">
        <f t="shared" si="58"/>
        <v>0</v>
      </c>
      <c r="AK104" s="60">
        <f t="shared" si="59"/>
        <v>0</v>
      </c>
      <c r="AL104" s="60">
        <f t="shared" si="60"/>
        <v>0</v>
      </c>
      <c r="AN104" s="59">
        <v>21</v>
      </c>
      <c r="AO104" s="59">
        <f t="shared" si="61"/>
        <v>0</v>
      </c>
      <c r="AP104" s="59">
        <f t="shared" si="62"/>
        <v>0</v>
      </c>
      <c r="AQ104" s="61" t="s">
        <v>7</v>
      </c>
      <c r="AV104" s="59">
        <f t="shared" si="63"/>
        <v>0</v>
      </c>
      <c r="AW104" s="59">
        <f t="shared" si="64"/>
        <v>0</v>
      </c>
      <c r="AX104" s="59">
        <f t="shared" si="65"/>
        <v>0</v>
      </c>
      <c r="AY104" s="62" t="s">
        <v>391</v>
      </c>
      <c r="AZ104" s="62" t="s">
        <v>392</v>
      </c>
      <c r="BA104" s="51" t="s">
        <v>393</v>
      </c>
      <c r="BC104" s="59">
        <f t="shared" si="66"/>
        <v>0</v>
      </c>
      <c r="BD104" s="59">
        <f t="shared" si="67"/>
        <v>0</v>
      </c>
      <c r="BE104" s="59">
        <v>0</v>
      </c>
      <c r="BF104" s="59">
        <f t="shared" si="68"/>
        <v>0</v>
      </c>
      <c r="BH104" s="60">
        <f t="shared" si="69"/>
        <v>0</v>
      </c>
      <c r="BI104" s="60">
        <f t="shared" si="70"/>
        <v>0</v>
      </c>
      <c r="BJ104" s="60">
        <f t="shared" si="71"/>
        <v>0</v>
      </c>
    </row>
    <row r="105" spans="1:62" x14ac:dyDescent="0.2">
      <c r="A105" s="32" t="s">
        <v>99</v>
      </c>
      <c r="B105" s="32" t="s">
        <v>132</v>
      </c>
      <c r="C105" s="32" t="s">
        <v>227</v>
      </c>
      <c r="D105" s="32" t="s">
        <v>329</v>
      </c>
      <c r="E105" s="32" t="s">
        <v>361</v>
      </c>
      <c r="F105" s="33">
        <v>1</v>
      </c>
      <c r="G105" s="58">
        <v>0</v>
      </c>
      <c r="H105" s="33">
        <f t="shared" si="73"/>
        <v>0</v>
      </c>
      <c r="I105" s="33">
        <f t="shared" si="72"/>
        <v>0</v>
      </c>
      <c r="J105" s="33">
        <f t="shared" si="74"/>
        <v>0</v>
      </c>
      <c r="K105" s="57">
        <v>0</v>
      </c>
      <c r="L105" s="33">
        <f>F105*K105</f>
        <v>0</v>
      </c>
      <c r="M105" s="34" t="s">
        <v>484</v>
      </c>
      <c r="Z105" s="59">
        <f t="shared" si="50"/>
        <v>0</v>
      </c>
      <c r="AB105" s="59">
        <f t="shared" si="51"/>
        <v>0</v>
      </c>
      <c r="AC105" s="59">
        <f t="shared" si="52"/>
        <v>0</v>
      </c>
      <c r="AD105" s="59">
        <f t="shared" si="53"/>
        <v>0</v>
      </c>
      <c r="AE105" s="59">
        <f t="shared" si="54"/>
        <v>0</v>
      </c>
      <c r="AF105" s="59">
        <f t="shared" si="55"/>
        <v>0</v>
      </c>
      <c r="AG105" s="59">
        <f t="shared" si="56"/>
        <v>0</v>
      </c>
      <c r="AH105" s="59">
        <f t="shared" si="57"/>
        <v>0</v>
      </c>
      <c r="AI105" s="51" t="s">
        <v>132</v>
      </c>
      <c r="AJ105" s="60">
        <f t="shared" si="58"/>
        <v>0</v>
      </c>
      <c r="AK105" s="60">
        <f t="shared" si="59"/>
        <v>0</v>
      </c>
      <c r="AL105" s="60">
        <f t="shared" si="60"/>
        <v>0</v>
      </c>
      <c r="AN105" s="59">
        <v>21</v>
      </c>
      <c r="AO105" s="59">
        <f t="shared" si="61"/>
        <v>0</v>
      </c>
      <c r="AP105" s="59">
        <f t="shared" si="62"/>
        <v>0</v>
      </c>
      <c r="AQ105" s="61" t="s">
        <v>7</v>
      </c>
      <c r="AV105" s="59">
        <f>AW105+AX105</f>
        <v>0</v>
      </c>
      <c r="AW105" s="59">
        <f t="shared" si="64"/>
        <v>0</v>
      </c>
      <c r="AX105" s="59">
        <f t="shared" si="65"/>
        <v>0</v>
      </c>
      <c r="AY105" s="62" t="s">
        <v>391</v>
      </c>
      <c r="AZ105" s="62" t="s">
        <v>392</v>
      </c>
      <c r="BA105" s="51" t="s">
        <v>393</v>
      </c>
      <c r="BC105" s="59">
        <f t="shared" si="66"/>
        <v>0</v>
      </c>
      <c r="BD105" s="59">
        <f>G105/(100-BE105)*100</f>
        <v>0</v>
      </c>
      <c r="BE105" s="59">
        <v>0</v>
      </c>
      <c r="BF105" s="59">
        <f t="shared" si="68"/>
        <v>0</v>
      </c>
      <c r="BH105" s="60">
        <f t="shared" si="69"/>
        <v>0</v>
      </c>
      <c r="BI105" s="60">
        <f t="shared" si="70"/>
        <v>0</v>
      </c>
      <c r="BJ105" s="60">
        <f t="shared" si="71"/>
        <v>0</v>
      </c>
    </row>
    <row r="106" spans="1:62" x14ac:dyDescent="0.2">
      <c r="A106" s="32" t="s">
        <v>100</v>
      </c>
      <c r="B106" s="32" t="s">
        <v>132</v>
      </c>
      <c r="C106" s="32" t="s">
        <v>228</v>
      </c>
      <c r="D106" s="32" t="s">
        <v>459</v>
      </c>
      <c r="E106" s="32" t="s">
        <v>361</v>
      </c>
      <c r="F106" s="33">
        <v>6</v>
      </c>
      <c r="G106" s="58">
        <v>0</v>
      </c>
      <c r="H106" s="33">
        <f t="shared" si="73"/>
        <v>0</v>
      </c>
      <c r="I106" s="33">
        <f t="shared" si="72"/>
        <v>0</v>
      </c>
      <c r="J106" s="33">
        <f t="shared" si="74"/>
        <v>0</v>
      </c>
      <c r="K106" s="57">
        <v>0</v>
      </c>
      <c r="L106" s="33">
        <f t="shared" ref="L106:L132" si="75">F106*K106</f>
        <v>0</v>
      </c>
      <c r="M106" s="34" t="s">
        <v>484</v>
      </c>
      <c r="Z106" s="59">
        <f t="shared" ref="Z106:Z132" si="76">IF(AQ106="5",BJ106,0)</f>
        <v>0</v>
      </c>
      <c r="AB106" s="59">
        <f t="shared" ref="AB106:AB132" si="77">IF(AQ106="1",BH106,0)</f>
        <v>0</v>
      </c>
      <c r="AC106" s="59">
        <f t="shared" ref="AC106:AC132" si="78">IF(AQ106="1",BI106,0)</f>
        <v>0</v>
      </c>
      <c r="AD106" s="59">
        <f t="shared" ref="AD106:AD132" si="79">IF(AQ106="7",BH106,0)</f>
        <v>0</v>
      </c>
      <c r="AE106" s="59">
        <f t="shared" ref="AE106:AE132" si="80">IF(AQ106="7",BI106,0)</f>
        <v>0</v>
      </c>
      <c r="AF106" s="59">
        <f t="shared" ref="AF106:AF132" si="81">IF(AQ106="2",BH106,0)</f>
        <v>0</v>
      </c>
      <c r="AG106" s="59">
        <f t="shared" ref="AG106:AG132" si="82">IF(AQ106="2",BI106,0)</f>
        <v>0</v>
      </c>
      <c r="AH106" s="59">
        <f t="shared" ref="AH106:AH132" si="83">IF(AQ106="0",BJ106,0)</f>
        <v>0</v>
      </c>
      <c r="AI106" s="51" t="s">
        <v>132</v>
      </c>
      <c r="AJ106" s="60">
        <f t="shared" ref="AJ106:AJ132" si="84">IF(AN106=0,J106,0)</f>
        <v>0</v>
      </c>
      <c r="AK106" s="60">
        <f t="shared" ref="AK106:AK132" si="85">IF(AN106=15,J106,0)</f>
        <v>0</v>
      </c>
      <c r="AL106" s="60">
        <f t="shared" ref="AL106:AL132" si="86">IF(AN106=21,J106,0)</f>
        <v>0</v>
      </c>
      <c r="AN106" s="59">
        <v>21</v>
      </c>
      <c r="AO106" s="59">
        <f t="shared" ref="AO106:AO125" si="87">G106*0.9</f>
        <v>0</v>
      </c>
      <c r="AP106" s="59">
        <f t="shared" ref="AP106:AP125" si="88">G106*(1-0.9)</f>
        <v>0</v>
      </c>
      <c r="AQ106" s="61" t="s">
        <v>7</v>
      </c>
      <c r="AV106" s="59">
        <f t="shared" ref="AV106:AV132" si="89">AW106+AX106</f>
        <v>0</v>
      </c>
      <c r="AW106" s="59">
        <f t="shared" ref="AW106:AW132" si="90">F106*AO106</f>
        <v>0</v>
      </c>
      <c r="AX106" s="59">
        <f t="shared" ref="AX106:AX132" si="91">F106*AP106</f>
        <v>0</v>
      </c>
      <c r="AY106" s="62" t="s">
        <v>391</v>
      </c>
      <c r="AZ106" s="62" t="s">
        <v>392</v>
      </c>
      <c r="BA106" s="51" t="s">
        <v>393</v>
      </c>
      <c r="BC106" s="59">
        <f t="shared" ref="BC106:BC132" si="92">AW106+AX106</f>
        <v>0</v>
      </c>
      <c r="BD106" s="59">
        <f t="shared" ref="BD106:BD132" si="93">G106/(100-BE106)*100</f>
        <v>0</v>
      </c>
      <c r="BE106" s="59">
        <v>0</v>
      </c>
      <c r="BF106" s="59">
        <f t="shared" ref="BF106:BF132" si="94">L106</f>
        <v>0</v>
      </c>
      <c r="BH106" s="60">
        <f t="shared" ref="BH106:BH132" si="95">F106*AO106</f>
        <v>0</v>
      </c>
      <c r="BI106" s="60">
        <f t="shared" ref="BI106:BI132" si="96">F106*AP106</f>
        <v>0</v>
      </c>
      <c r="BJ106" s="60">
        <f t="shared" ref="BJ106:BJ132" si="97">F106*G106</f>
        <v>0</v>
      </c>
    </row>
    <row r="107" spans="1:62" x14ac:dyDescent="0.2">
      <c r="A107" s="32" t="s">
        <v>101</v>
      </c>
      <c r="B107" s="32" t="s">
        <v>132</v>
      </c>
      <c r="C107" s="32" t="s">
        <v>229</v>
      </c>
      <c r="D107" s="32" t="s">
        <v>330</v>
      </c>
      <c r="E107" s="32" t="s">
        <v>361</v>
      </c>
      <c r="F107" s="33">
        <v>10</v>
      </c>
      <c r="G107" s="58">
        <v>0</v>
      </c>
      <c r="H107" s="33">
        <f t="shared" si="73"/>
        <v>0</v>
      </c>
      <c r="I107" s="33">
        <f t="shared" si="72"/>
        <v>0</v>
      </c>
      <c r="J107" s="33">
        <f t="shared" si="74"/>
        <v>0</v>
      </c>
      <c r="K107" s="57">
        <v>0</v>
      </c>
      <c r="L107" s="33">
        <f t="shared" si="75"/>
        <v>0</v>
      </c>
      <c r="M107" s="34" t="s">
        <v>484</v>
      </c>
      <c r="Z107" s="59">
        <f t="shared" si="76"/>
        <v>0</v>
      </c>
      <c r="AB107" s="59">
        <f t="shared" si="77"/>
        <v>0</v>
      </c>
      <c r="AC107" s="59">
        <f t="shared" si="78"/>
        <v>0</v>
      </c>
      <c r="AD107" s="59">
        <f t="shared" si="79"/>
        <v>0</v>
      </c>
      <c r="AE107" s="59">
        <f t="shared" si="80"/>
        <v>0</v>
      </c>
      <c r="AF107" s="59">
        <f t="shared" si="81"/>
        <v>0</v>
      </c>
      <c r="AG107" s="59">
        <f t="shared" si="82"/>
        <v>0</v>
      </c>
      <c r="AH107" s="59">
        <f t="shared" si="83"/>
        <v>0</v>
      </c>
      <c r="AI107" s="51" t="s">
        <v>132</v>
      </c>
      <c r="AJ107" s="60">
        <f t="shared" si="84"/>
        <v>0</v>
      </c>
      <c r="AK107" s="60">
        <f t="shared" si="85"/>
        <v>0</v>
      </c>
      <c r="AL107" s="60">
        <f t="shared" si="86"/>
        <v>0</v>
      </c>
      <c r="AN107" s="59">
        <v>21</v>
      </c>
      <c r="AO107" s="59">
        <f t="shared" si="87"/>
        <v>0</v>
      </c>
      <c r="AP107" s="59">
        <f t="shared" si="88"/>
        <v>0</v>
      </c>
      <c r="AQ107" s="61" t="s">
        <v>7</v>
      </c>
      <c r="AV107" s="59">
        <f t="shared" si="89"/>
        <v>0</v>
      </c>
      <c r="AW107" s="59">
        <f t="shared" si="90"/>
        <v>0</v>
      </c>
      <c r="AX107" s="59">
        <f t="shared" si="91"/>
        <v>0</v>
      </c>
      <c r="AY107" s="62" t="s">
        <v>391</v>
      </c>
      <c r="AZ107" s="62" t="s">
        <v>392</v>
      </c>
      <c r="BA107" s="51" t="s">
        <v>393</v>
      </c>
      <c r="BC107" s="59">
        <f t="shared" si="92"/>
        <v>0</v>
      </c>
      <c r="BD107" s="59">
        <f t="shared" si="93"/>
        <v>0</v>
      </c>
      <c r="BE107" s="59">
        <v>0</v>
      </c>
      <c r="BF107" s="59">
        <f t="shared" si="94"/>
        <v>0</v>
      </c>
      <c r="BH107" s="60">
        <f t="shared" si="95"/>
        <v>0</v>
      </c>
      <c r="BI107" s="60">
        <f t="shared" si="96"/>
        <v>0</v>
      </c>
      <c r="BJ107" s="60">
        <f t="shared" si="97"/>
        <v>0</v>
      </c>
    </row>
    <row r="108" spans="1:62" x14ac:dyDescent="0.2">
      <c r="A108" s="32" t="s">
        <v>102</v>
      </c>
      <c r="B108" s="32" t="s">
        <v>132</v>
      </c>
      <c r="C108" s="32" t="s">
        <v>230</v>
      </c>
      <c r="D108" s="32" t="s">
        <v>331</v>
      </c>
      <c r="E108" s="32" t="s">
        <v>361</v>
      </c>
      <c r="F108" s="33">
        <v>13</v>
      </c>
      <c r="G108" s="58">
        <v>0</v>
      </c>
      <c r="H108" s="33">
        <f t="shared" si="73"/>
        <v>0</v>
      </c>
      <c r="I108" s="33">
        <f t="shared" si="72"/>
        <v>0</v>
      </c>
      <c r="J108" s="33">
        <f t="shared" si="74"/>
        <v>0</v>
      </c>
      <c r="K108" s="57">
        <v>0</v>
      </c>
      <c r="L108" s="33">
        <f t="shared" si="75"/>
        <v>0</v>
      </c>
      <c r="M108" s="34" t="s">
        <v>484</v>
      </c>
      <c r="Z108" s="59">
        <f t="shared" si="76"/>
        <v>0</v>
      </c>
      <c r="AB108" s="59">
        <f t="shared" si="77"/>
        <v>0</v>
      </c>
      <c r="AC108" s="59">
        <f t="shared" si="78"/>
        <v>0</v>
      </c>
      <c r="AD108" s="59">
        <f t="shared" si="79"/>
        <v>0</v>
      </c>
      <c r="AE108" s="59">
        <f t="shared" si="80"/>
        <v>0</v>
      </c>
      <c r="AF108" s="59">
        <f t="shared" si="81"/>
        <v>0</v>
      </c>
      <c r="AG108" s="59">
        <f t="shared" si="82"/>
        <v>0</v>
      </c>
      <c r="AH108" s="59">
        <f t="shared" si="83"/>
        <v>0</v>
      </c>
      <c r="AI108" s="51" t="s">
        <v>132</v>
      </c>
      <c r="AJ108" s="60">
        <f t="shared" si="84"/>
        <v>0</v>
      </c>
      <c r="AK108" s="60">
        <f t="shared" si="85"/>
        <v>0</v>
      </c>
      <c r="AL108" s="60">
        <f t="shared" si="86"/>
        <v>0</v>
      </c>
      <c r="AN108" s="59">
        <v>21</v>
      </c>
      <c r="AO108" s="59">
        <f t="shared" si="87"/>
        <v>0</v>
      </c>
      <c r="AP108" s="59">
        <f t="shared" si="88"/>
        <v>0</v>
      </c>
      <c r="AQ108" s="61" t="s">
        <v>7</v>
      </c>
      <c r="AV108" s="59">
        <f t="shared" si="89"/>
        <v>0</v>
      </c>
      <c r="AW108" s="59">
        <f t="shared" si="90"/>
        <v>0</v>
      </c>
      <c r="AX108" s="59">
        <f t="shared" si="91"/>
        <v>0</v>
      </c>
      <c r="AY108" s="62" t="s">
        <v>391</v>
      </c>
      <c r="AZ108" s="62" t="s">
        <v>392</v>
      </c>
      <c r="BA108" s="51" t="s">
        <v>393</v>
      </c>
      <c r="BC108" s="59">
        <f t="shared" si="92"/>
        <v>0</v>
      </c>
      <c r="BD108" s="59">
        <f t="shared" si="93"/>
        <v>0</v>
      </c>
      <c r="BE108" s="59">
        <v>0</v>
      </c>
      <c r="BF108" s="59">
        <f t="shared" si="94"/>
        <v>0</v>
      </c>
      <c r="BH108" s="60">
        <f t="shared" si="95"/>
        <v>0</v>
      </c>
      <c r="BI108" s="60">
        <f t="shared" si="96"/>
        <v>0</v>
      </c>
      <c r="BJ108" s="60">
        <f t="shared" si="97"/>
        <v>0</v>
      </c>
    </row>
    <row r="109" spans="1:62" x14ac:dyDescent="0.2">
      <c r="A109" s="32" t="s">
        <v>103</v>
      </c>
      <c r="B109" s="32" t="s">
        <v>132</v>
      </c>
      <c r="C109" s="32" t="s">
        <v>231</v>
      </c>
      <c r="D109" s="32" t="s">
        <v>332</v>
      </c>
      <c r="E109" s="32" t="s">
        <v>361</v>
      </c>
      <c r="F109" s="33">
        <v>3</v>
      </c>
      <c r="G109" s="58">
        <v>0</v>
      </c>
      <c r="H109" s="33">
        <f t="shared" si="73"/>
        <v>0</v>
      </c>
      <c r="I109" s="33">
        <f t="shared" si="72"/>
        <v>0</v>
      </c>
      <c r="J109" s="33">
        <f t="shared" si="74"/>
        <v>0</v>
      </c>
      <c r="K109" s="57">
        <v>0</v>
      </c>
      <c r="L109" s="33">
        <f t="shared" si="75"/>
        <v>0</v>
      </c>
      <c r="M109" s="34" t="s">
        <v>484</v>
      </c>
      <c r="Z109" s="59">
        <f t="shared" si="76"/>
        <v>0</v>
      </c>
      <c r="AB109" s="59">
        <f t="shared" si="77"/>
        <v>0</v>
      </c>
      <c r="AC109" s="59">
        <f t="shared" si="78"/>
        <v>0</v>
      </c>
      <c r="AD109" s="59">
        <f t="shared" si="79"/>
        <v>0</v>
      </c>
      <c r="AE109" s="59">
        <f t="shared" si="80"/>
        <v>0</v>
      </c>
      <c r="AF109" s="59">
        <f t="shared" si="81"/>
        <v>0</v>
      </c>
      <c r="AG109" s="59">
        <f t="shared" si="82"/>
        <v>0</v>
      </c>
      <c r="AH109" s="59">
        <f t="shared" si="83"/>
        <v>0</v>
      </c>
      <c r="AI109" s="51" t="s">
        <v>132</v>
      </c>
      <c r="AJ109" s="60">
        <f t="shared" si="84"/>
        <v>0</v>
      </c>
      <c r="AK109" s="60">
        <f t="shared" si="85"/>
        <v>0</v>
      </c>
      <c r="AL109" s="60">
        <f t="shared" si="86"/>
        <v>0</v>
      </c>
      <c r="AN109" s="59">
        <v>21</v>
      </c>
      <c r="AO109" s="59">
        <f t="shared" si="87"/>
        <v>0</v>
      </c>
      <c r="AP109" s="59">
        <f t="shared" si="88"/>
        <v>0</v>
      </c>
      <c r="AQ109" s="61" t="s">
        <v>7</v>
      </c>
      <c r="AV109" s="59">
        <f t="shared" si="89"/>
        <v>0</v>
      </c>
      <c r="AW109" s="59">
        <f t="shared" si="90"/>
        <v>0</v>
      </c>
      <c r="AX109" s="59">
        <f t="shared" si="91"/>
        <v>0</v>
      </c>
      <c r="AY109" s="62" t="s">
        <v>391</v>
      </c>
      <c r="AZ109" s="62" t="s">
        <v>392</v>
      </c>
      <c r="BA109" s="51" t="s">
        <v>393</v>
      </c>
      <c r="BC109" s="59">
        <f t="shared" si="92"/>
        <v>0</v>
      </c>
      <c r="BD109" s="59">
        <f t="shared" si="93"/>
        <v>0</v>
      </c>
      <c r="BE109" s="59">
        <v>0</v>
      </c>
      <c r="BF109" s="59">
        <f t="shared" si="94"/>
        <v>0</v>
      </c>
      <c r="BH109" s="60">
        <f t="shared" si="95"/>
        <v>0</v>
      </c>
      <c r="BI109" s="60">
        <f t="shared" si="96"/>
        <v>0</v>
      </c>
      <c r="BJ109" s="60">
        <f t="shared" si="97"/>
        <v>0</v>
      </c>
    </row>
    <row r="110" spans="1:62" x14ac:dyDescent="0.2">
      <c r="A110" s="32" t="s">
        <v>104</v>
      </c>
      <c r="B110" s="32" t="s">
        <v>132</v>
      </c>
      <c r="C110" s="32" t="s">
        <v>232</v>
      </c>
      <c r="D110" s="32" t="s">
        <v>333</v>
      </c>
      <c r="E110" s="32" t="s">
        <v>361</v>
      </c>
      <c r="F110" s="33">
        <v>34</v>
      </c>
      <c r="G110" s="58">
        <v>0</v>
      </c>
      <c r="H110" s="33">
        <f t="shared" si="73"/>
        <v>0</v>
      </c>
      <c r="I110" s="33">
        <f t="shared" si="72"/>
        <v>0</v>
      </c>
      <c r="J110" s="33">
        <f t="shared" si="74"/>
        <v>0</v>
      </c>
      <c r="K110" s="57">
        <v>0</v>
      </c>
      <c r="L110" s="33">
        <f t="shared" si="75"/>
        <v>0</v>
      </c>
      <c r="M110" s="34" t="s">
        <v>484</v>
      </c>
      <c r="Z110" s="59">
        <f t="shared" si="76"/>
        <v>0</v>
      </c>
      <c r="AB110" s="59">
        <f t="shared" si="77"/>
        <v>0</v>
      </c>
      <c r="AC110" s="59">
        <f t="shared" si="78"/>
        <v>0</v>
      </c>
      <c r="AD110" s="59">
        <f t="shared" si="79"/>
        <v>0</v>
      </c>
      <c r="AE110" s="59">
        <f t="shared" si="80"/>
        <v>0</v>
      </c>
      <c r="AF110" s="59">
        <f t="shared" si="81"/>
        <v>0</v>
      </c>
      <c r="AG110" s="59">
        <f t="shared" si="82"/>
        <v>0</v>
      </c>
      <c r="AH110" s="59">
        <f t="shared" si="83"/>
        <v>0</v>
      </c>
      <c r="AI110" s="51" t="s">
        <v>132</v>
      </c>
      <c r="AJ110" s="60">
        <f t="shared" si="84"/>
        <v>0</v>
      </c>
      <c r="AK110" s="60">
        <f t="shared" si="85"/>
        <v>0</v>
      </c>
      <c r="AL110" s="60">
        <f t="shared" si="86"/>
        <v>0</v>
      </c>
      <c r="AN110" s="59">
        <v>21</v>
      </c>
      <c r="AO110" s="59">
        <f t="shared" si="87"/>
        <v>0</v>
      </c>
      <c r="AP110" s="59">
        <f t="shared" si="88"/>
        <v>0</v>
      </c>
      <c r="AQ110" s="61" t="s">
        <v>7</v>
      </c>
      <c r="AV110" s="59">
        <f t="shared" si="89"/>
        <v>0</v>
      </c>
      <c r="AW110" s="59">
        <f t="shared" si="90"/>
        <v>0</v>
      </c>
      <c r="AX110" s="59">
        <f t="shared" si="91"/>
        <v>0</v>
      </c>
      <c r="AY110" s="62" t="s">
        <v>391</v>
      </c>
      <c r="AZ110" s="62" t="s">
        <v>392</v>
      </c>
      <c r="BA110" s="51" t="s">
        <v>393</v>
      </c>
      <c r="BC110" s="59">
        <f t="shared" si="92"/>
        <v>0</v>
      </c>
      <c r="BD110" s="59">
        <f t="shared" si="93"/>
        <v>0</v>
      </c>
      <c r="BE110" s="59">
        <v>0</v>
      </c>
      <c r="BF110" s="59">
        <f t="shared" si="94"/>
        <v>0</v>
      </c>
      <c r="BH110" s="60">
        <f t="shared" si="95"/>
        <v>0</v>
      </c>
      <c r="BI110" s="60">
        <f t="shared" si="96"/>
        <v>0</v>
      </c>
      <c r="BJ110" s="60">
        <f t="shared" si="97"/>
        <v>0</v>
      </c>
    </row>
    <row r="111" spans="1:62" x14ac:dyDescent="0.2">
      <c r="A111" s="32" t="s">
        <v>105</v>
      </c>
      <c r="B111" s="32" t="s">
        <v>132</v>
      </c>
      <c r="C111" s="32" t="s">
        <v>233</v>
      </c>
      <c r="D111" s="32" t="s">
        <v>334</v>
      </c>
      <c r="E111" s="32" t="s">
        <v>361</v>
      </c>
      <c r="F111" s="33">
        <v>16</v>
      </c>
      <c r="G111" s="58">
        <v>0</v>
      </c>
      <c r="H111" s="33">
        <f t="shared" si="73"/>
        <v>0</v>
      </c>
      <c r="I111" s="33">
        <f t="shared" si="72"/>
        <v>0</v>
      </c>
      <c r="J111" s="33">
        <f t="shared" si="74"/>
        <v>0</v>
      </c>
      <c r="K111" s="57">
        <v>0</v>
      </c>
      <c r="L111" s="33">
        <f t="shared" si="75"/>
        <v>0</v>
      </c>
      <c r="M111" s="34" t="s">
        <v>484</v>
      </c>
      <c r="Z111" s="59">
        <f t="shared" si="76"/>
        <v>0</v>
      </c>
      <c r="AB111" s="59">
        <f t="shared" si="77"/>
        <v>0</v>
      </c>
      <c r="AC111" s="59">
        <f t="shared" si="78"/>
        <v>0</v>
      </c>
      <c r="AD111" s="59">
        <f t="shared" si="79"/>
        <v>0</v>
      </c>
      <c r="AE111" s="59">
        <f t="shared" si="80"/>
        <v>0</v>
      </c>
      <c r="AF111" s="59">
        <f t="shared" si="81"/>
        <v>0</v>
      </c>
      <c r="AG111" s="59">
        <f t="shared" si="82"/>
        <v>0</v>
      </c>
      <c r="AH111" s="59">
        <f t="shared" si="83"/>
        <v>0</v>
      </c>
      <c r="AI111" s="51" t="s">
        <v>132</v>
      </c>
      <c r="AJ111" s="60">
        <f t="shared" si="84"/>
        <v>0</v>
      </c>
      <c r="AK111" s="60">
        <f t="shared" si="85"/>
        <v>0</v>
      </c>
      <c r="AL111" s="60">
        <f t="shared" si="86"/>
        <v>0</v>
      </c>
      <c r="AN111" s="59">
        <v>21</v>
      </c>
      <c r="AO111" s="59">
        <f t="shared" si="87"/>
        <v>0</v>
      </c>
      <c r="AP111" s="59">
        <f t="shared" si="88"/>
        <v>0</v>
      </c>
      <c r="AQ111" s="61" t="s">
        <v>7</v>
      </c>
      <c r="AV111" s="59">
        <f t="shared" si="89"/>
        <v>0</v>
      </c>
      <c r="AW111" s="59">
        <f t="shared" si="90"/>
        <v>0</v>
      </c>
      <c r="AX111" s="59">
        <f t="shared" si="91"/>
        <v>0</v>
      </c>
      <c r="AY111" s="62" t="s">
        <v>391</v>
      </c>
      <c r="AZ111" s="62" t="s">
        <v>392</v>
      </c>
      <c r="BA111" s="51" t="s">
        <v>393</v>
      </c>
      <c r="BC111" s="59">
        <f t="shared" si="92"/>
        <v>0</v>
      </c>
      <c r="BD111" s="59">
        <f t="shared" si="93"/>
        <v>0</v>
      </c>
      <c r="BE111" s="59">
        <v>0</v>
      </c>
      <c r="BF111" s="59">
        <f t="shared" si="94"/>
        <v>0</v>
      </c>
      <c r="BH111" s="60">
        <f t="shared" si="95"/>
        <v>0</v>
      </c>
      <c r="BI111" s="60">
        <f t="shared" si="96"/>
        <v>0</v>
      </c>
      <c r="BJ111" s="60">
        <f t="shared" si="97"/>
        <v>0</v>
      </c>
    </row>
    <row r="112" spans="1:62" x14ac:dyDescent="0.2">
      <c r="A112" s="32" t="s">
        <v>106</v>
      </c>
      <c r="B112" s="32" t="s">
        <v>132</v>
      </c>
      <c r="C112" s="32" t="s">
        <v>234</v>
      </c>
      <c r="D112" s="32" t="s">
        <v>335</v>
      </c>
      <c r="E112" s="32" t="s">
        <v>361</v>
      </c>
      <c r="F112" s="33">
        <v>1</v>
      </c>
      <c r="G112" s="58">
        <v>0</v>
      </c>
      <c r="H112" s="33">
        <f t="shared" si="73"/>
        <v>0</v>
      </c>
      <c r="I112" s="33">
        <f t="shared" si="72"/>
        <v>0</v>
      </c>
      <c r="J112" s="33">
        <f t="shared" si="74"/>
        <v>0</v>
      </c>
      <c r="K112" s="57">
        <v>0</v>
      </c>
      <c r="L112" s="33">
        <f t="shared" si="75"/>
        <v>0</v>
      </c>
      <c r="M112" s="34" t="s">
        <v>484</v>
      </c>
      <c r="Z112" s="59">
        <f t="shared" si="76"/>
        <v>0</v>
      </c>
      <c r="AB112" s="59">
        <f t="shared" si="77"/>
        <v>0</v>
      </c>
      <c r="AC112" s="59">
        <f t="shared" si="78"/>
        <v>0</v>
      </c>
      <c r="AD112" s="59">
        <f t="shared" si="79"/>
        <v>0</v>
      </c>
      <c r="AE112" s="59">
        <f t="shared" si="80"/>
        <v>0</v>
      </c>
      <c r="AF112" s="59">
        <f t="shared" si="81"/>
        <v>0</v>
      </c>
      <c r="AG112" s="59">
        <f t="shared" si="82"/>
        <v>0</v>
      </c>
      <c r="AH112" s="59">
        <f t="shared" si="83"/>
        <v>0</v>
      </c>
      <c r="AI112" s="51" t="s">
        <v>132</v>
      </c>
      <c r="AJ112" s="60">
        <f t="shared" si="84"/>
        <v>0</v>
      </c>
      <c r="AK112" s="60">
        <f t="shared" si="85"/>
        <v>0</v>
      </c>
      <c r="AL112" s="60">
        <f t="shared" si="86"/>
        <v>0</v>
      </c>
      <c r="AN112" s="59">
        <v>21</v>
      </c>
      <c r="AO112" s="59">
        <f t="shared" si="87"/>
        <v>0</v>
      </c>
      <c r="AP112" s="59">
        <f t="shared" si="88"/>
        <v>0</v>
      </c>
      <c r="AQ112" s="61" t="s">
        <v>7</v>
      </c>
      <c r="AV112" s="59">
        <f t="shared" si="89"/>
        <v>0</v>
      </c>
      <c r="AW112" s="59">
        <f t="shared" si="90"/>
        <v>0</v>
      </c>
      <c r="AX112" s="59">
        <f t="shared" si="91"/>
        <v>0</v>
      </c>
      <c r="AY112" s="62" t="s">
        <v>391</v>
      </c>
      <c r="AZ112" s="62" t="s">
        <v>392</v>
      </c>
      <c r="BA112" s="51" t="s">
        <v>393</v>
      </c>
      <c r="BC112" s="59">
        <f t="shared" si="92"/>
        <v>0</v>
      </c>
      <c r="BD112" s="59">
        <f t="shared" si="93"/>
        <v>0</v>
      </c>
      <c r="BE112" s="59">
        <v>0</v>
      </c>
      <c r="BF112" s="59">
        <f t="shared" si="94"/>
        <v>0</v>
      </c>
      <c r="BH112" s="60">
        <f t="shared" si="95"/>
        <v>0</v>
      </c>
      <c r="BI112" s="60">
        <f t="shared" si="96"/>
        <v>0</v>
      </c>
      <c r="BJ112" s="60">
        <f t="shared" si="97"/>
        <v>0</v>
      </c>
    </row>
    <row r="113" spans="1:62" x14ac:dyDescent="0.2">
      <c r="A113" s="32" t="s">
        <v>107</v>
      </c>
      <c r="B113" s="32" t="s">
        <v>132</v>
      </c>
      <c r="C113" s="32" t="s">
        <v>235</v>
      </c>
      <c r="D113" s="32" t="s">
        <v>336</v>
      </c>
      <c r="E113" s="32" t="s">
        <v>361</v>
      </c>
      <c r="F113" s="33">
        <v>3</v>
      </c>
      <c r="G113" s="58">
        <v>0</v>
      </c>
      <c r="H113" s="33">
        <f t="shared" si="73"/>
        <v>0</v>
      </c>
      <c r="I113" s="33">
        <f t="shared" si="72"/>
        <v>0</v>
      </c>
      <c r="J113" s="33">
        <f t="shared" si="74"/>
        <v>0</v>
      </c>
      <c r="K113" s="57">
        <v>0</v>
      </c>
      <c r="L113" s="33">
        <f t="shared" si="75"/>
        <v>0</v>
      </c>
      <c r="M113" s="34" t="s">
        <v>484</v>
      </c>
      <c r="Z113" s="59">
        <f t="shared" si="76"/>
        <v>0</v>
      </c>
      <c r="AB113" s="59">
        <f t="shared" si="77"/>
        <v>0</v>
      </c>
      <c r="AC113" s="59">
        <f t="shared" si="78"/>
        <v>0</v>
      </c>
      <c r="AD113" s="59">
        <f t="shared" si="79"/>
        <v>0</v>
      </c>
      <c r="AE113" s="59">
        <f t="shared" si="80"/>
        <v>0</v>
      </c>
      <c r="AF113" s="59">
        <f t="shared" si="81"/>
        <v>0</v>
      </c>
      <c r="AG113" s="59">
        <f t="shared" si="82"/>
        <v>0</v>
      </c>
      <c r="AH113" s="59">
        <f t="shared" si="83"/>
        <v>0</v>
      </c>
      <c r="AI113" s="51" t="s">
        <v>132</v>
      </c>
      <c r="AJ113" s="60">
        <f t="shared" si="84"/>
        <v>0</v>
      </c>
      <c r="AK113" s="60">
        <f t="shared" si="85"/>
        <v>0</v>
      </c>
      <c r="AL113" s="60">
        <f t="shared" si="86"/>
        <v>0</v>
      </c>
      <c r="AN113" s="59">
        <v>21</v>
      </c>
      <c r="AO113" s="59">
        <f t="shared" si="87"/>
        <v>0</v>
      </c>
      <c r="AP113" s="59">
        <f t="shared" si="88"/>
        <v>0</v>
      </c>
      <c r="AQ113" s="61" t="s">
        <v>7</v>
      </c>
      <c r="AV113" s="59">
        <f t="shared" si="89"/>
        <v>0</v>
      </c>
      <c r="AW113" s="59">
        <f t="shared" si="90"/>
        <v>0</v>
      </c>
      <c r="AX113" s="59">
        <f t="shared" si="91"/>
        <v>0</v>
      </c>
      <c r="AY113" s="62" t="s">
        <v>391</v>
      </c>
      <c r="AZ113" s="62" t="s">
        <v>392</v>
      </c>
      <c r="BA113" s="51" t="s">
        <v>393</v>
      </c>
      <c r="BC113" s="59">
        <f t="shared" si="92"/>
        <v>0</v>
      </c>
      <c r="BD113" s="59">
        <f t="shared" si="93"/>
        <v>0</v>
      </c>
      <c r="BE113" s="59">
        <v>0</v>
      </c>
      <c r="BF113" s="59">
        <f t="shared" si="94"/>
        <v>0</v>
      </c>
      <c r="BH113" s="60">
        <f t="shared" si="95"/>
        <v>0</v>
      </c>
      <c r="BI113" s="60">
        <f t="shared" si="96"/>
        <v>0</v>
      </c>
      <c r="BJ113" s="60">
        <f t="shared" si="97"/>
        <v>0</v>
      </c>
    </row>
    <row r="114" spans="1:62" x14ac:dyDescent="0.2">
      <c r="A114" s="32" t="s">
        <v>108</v>
      </c>
      <c r="B114" s="32" t="s">
        <v>132</v>
      </c>
      <c r="C114" s="32" t="s">
        <v>236</v>
      </c>
      <c r="D114" s="32" t="s">
        <v>337</v>
      </c>
      <c r="E114" s="32" t="s">
        <v>361</v>
      </c>
      <c r="F114" s="33">
        <v>1</v>
      </c>
      <c r="G114" s="58">
        <v>0</v>
      </c>
      <c r="H114" s="33">
        <f t="shared" si="73"/>
        <v>0</v>
      </c>
      <c r="I114" s="33">
        <f t="shared" si="72"/>
        <v>0</v>
      </c>
      <c r="J114" s="33">
        <f t="shared" si="74"/>
        <v>0</v>
      </c>
      <c r="K114" s="57">
        <v>0</v>
      </c>
      <c r="L114" s="33">
        <f t="shared" si="75"/>
        <v>0</v>
      </c>
      <c r="M114" s="34" t="s">
        <v>484</v>
      </c>
      <c r="Z114" s="59">
        <f t="shared" si="76"/>
        <v>0</v>
      </c>
      <c r="AB114" s="59">
        <f t="shared" si="77"/>
        <v>0</v>
      </c>
      <c r="AC114" s="59">
        <f t="shared" si="78"/>
        <v>0</v>
      </c>
      <c r="AD114" s="59">
        <f t="shared" si="79"/>
        <v>0</v>
      </c>
      <c r="AE114" s="59">
        <f t="shared" si="80"/>
        <v>0</v>
      </c>
      <c r="AF114" s="59">
        <f t="shared" si="81"/>
        <v>0</v>
      </c>
      <c r="AG114" s="59">
        <f t="shared" si="82"/>
        <v>0</v>
      </c>
      <c r="AH114" s="59">
        <f t="shared" si="83"/>
        <v>0</v>
      </c>
      <c r="AI114" s="51" t="s">
        <v>132</v>
      </c>
      <c r="AJ114" s="60">
        <f t="shared" si="84"/>
        <v>0</v>
      </c>
      <c r="AK114" s="60">
        <f t="shared" si="85"/>
        <v>0</v>
      </c>
      <c r="AL114" s="60">
        <f t="shared" si="86"/>
        <v>0</v>
      </c>
      <c r="AN114" s="59">
        <v>21</v>
      </c>
      <c r="AO114" s="59">
        <f t="shared" si="87"/>
        <v>0</v>
      </c>
      <c r="AP114" s="59">
        <f t="shared" si="88"/>
        <v>0</v>
      </c>
      <c r="AQ114" s="61" t="s">
        <v>7</v>
      </c>
      <c r="AV114" s="59">
        <f t="shared" si="89"/>
        <v>0</v>
      </c>
      <c r="AW114" s="59">
        <f t="shared" si="90"/>
        <v>0</v>
      </c>
      <c r="AX114" s="59">
        <f t="shared" si="91"/>
        <v>0</v>
      </c>
      <c r="AY114" s="62" t="s">
        <v>391</v>
      </c>
      <c r="AZ114" s="62" t="s">
        <v>392</v>
      </c>
      <c r="BA114" s="51" t="s">
        <v>393</v>
      </c>
      <c r="BC114" s="59">
        <f t="shared" si="92"/>
        <v>0</v>
      </c>
      <c r="BD114" s="59">
        <f t="shared" si="93"/>
        <v>0</v>
      </c>
      <c r="BE114" s="59">
        <v>0</v>
      </c>
      <c r="BF114" s="59">
        <f t="shared" si="94"/>
        <v>0</v>
      </c>
      <c r="BH114" s="60">
        <f t="shared" si="95"/>
        <v>0</v>
      </c>
      <c r="BI114" s="60">
        <f t="shared" si="96"/>
        <v>0</v>
      </c>
      <c r="BJ114" s="60">
        <f t="shared" si="97"/>
        <v>0</v>
      </c>
    </row>
    <row r="115" spans="1:62" x14ac:dyDescent="0.2">
      <c r="A115" s="32" t="s">
        <v>109</v>
      </c>
      <c r="B115" s="32" t="s">
        <v>132</v>
      </c>
      <c r="C115" s="32" t="s">
        <v>237</v>
      </c>
      <c r="D115" s="32" t="s">
        <v>338</v>
      </c>
      <c r="E115" s="32" t="s">
        <v>361</v>
      </c>
      <c r="F115" s="33">
        <v>1</v>
      </c>
      <c r="G115" s="58">
        <v>0</v>
      </c>
      <c r="H115" s="33">
        <f t="shared" si="73"/>
        <v>0</v>
      </c>
      <c r="I115" s="33">
        <f t="shared" si="72"/>
        <v>0</v>
      </c>
      <c r="J115" s="33">
        <f t="shared" si="74"/>
        <v>0</v>
      </c>
      <c r="K115" s="57">
        <v>0</v>
      </c>
      <c r="L115" s="33">
        <f t="shared" si="75"/>
        <v>0</v>
      </c>
      <c r="M115" s="34" t="s">
        <v>484</v>
      </c>
      <c r="Z115" s="59">
        <f t="shared" si="76"/>
        <v>0</v>
      </c>
      <c r="AB115" s="59">
        <f t="shared" si="77"/>
        <v>0</v>
      </c>
      <c r="AC115" s="59">
        <f t="shared" si="78"/>
        <v>0</v>
      </c>
      <c r="AD115" s="59">
        <f t="shared" si="79"/>
        <v>0</v>
      </c>
      <c r="AE115" s="59">
        <f t="shared" si="80"/>
        <v>0</v>
      </c>
      <c r="AF115" s="59">
        <f t="shared" si="81"/>
        <v>0</v>
      </c>
      <c r="AG115" s="59">
        <f t="shared" si="82"/>
        <v>0</v>
      </c>
      <c r="AH115" s="59">
        <f t="shared" si="83"/>
        <v>0</v>
      </c>
      <c r="AI115" s="51" t="s">
        <v>132</v>
      </c>
      <c r="AJ115" s="60">
        <f t="shared" si="84"/>
        <v>0</v>
      </c>
      <c r="AK115" s="60">
        <f t="shared" si="85"/>
        <v>0</v>
      </c>
      <c r="AL115" s="60">
        <f t="shared" si="86"/>
        <v>0</v>
      </c>
      <c r="AN115" s="59">
        <v>21</v>
      </c>
      <c r="AO115" s="59">
        <f t="shared" si="87"/>
        <v>0</v>
      </c>
      <c r="AP115" s="59">
        <f t="shared" si="88"/>
        <v>0</v>
      </c>
      <c r="AQ115" s="61" t="s">
        <v>7</v>
      </c>
      <c r="AV115" s="59">
        <f t="shared" si="89"/>
        <v>0</v>
      </c>
      <c r="AW115" s="59">
        <f t="shared" si="90"/>
        <v>0</v>
      </c>
      <c r="AX115" s="59">
        <f t="shared" si="91"/>
        <v>0</v>
      </c>
      <c r="AY115" s="62" t="s">
        <v>391</v>
      </c>
      <c r="AZ115" s="62" t="s">
        <v>392</v>
      </c>
      <c r="BA115" s="51" t="s">
        <v>393</v>
      </c>
      <c r="BC115" s="59">
        <f t="shared" si="92"/>
        <v>0</v>
      </c>
      <c r="BD115" s="59">
        <f t="shared" si="93"/>
        <v>0</v>
      </c>
      <c r="BE115" s="59">
        <v>0</v>
      </c>
      <c r="BF115" s="59">
        <f t="shared" si="94"/>
        <v>0</v>
      </c>
      <c r="BH115" s="60">
        <f t="shared" si="95"/>
        <v>0</v>
      </c>
      <c r="BI115" s="60">
        <f t="shared" si="96"/>
        <v>0</v>
      </c>
      <c r="BJ115" s="60">
        <f t="shared" si="97"/>
        <v>0</v>
      </c>
    </row>
    <row r="116" spans="1:62" x14ac:dyDescent="0.2">
      <c r="A116" s="32" t="s">
        <v>110</v>
      </c>
      <c r="B116" s="32" t="s">
        <v>132</v>
      </c>
      <c r="C116" s="32" t="s">
        <v>238</v>
      </c>
      <c r="D116" s="32" t="s">
        <v>339</v>
      </c>
      <c r="E116" s="32" t="s">
        <v>362</v>
      </c>
      <c r="F116" s="33">
        <v>6.5</v>
      </c>
      <c r="G116" s="58">
        <v>0</v>
      </c>
      <c r="H116" s="33">
        <f t="shared" si="73"/>
        <v>0</v>
      </c>
      <c r="I116" s="33">
        <f t="shared" si="72"/>
        <v>0</v>
      </c>
      <c r="J116" s="33">
        <f t="shared" si="74"/>
        <v>0</v>
      </c>
      <c r="K116" s="57">
        <v>0</v>
      </c>
      <c r="L116" s="33">
        <f t="shared" si="75"/>
        <v>0</v>
      </c>
      <c r="M116" s="34" t="s">
        <v>484</v>
      </c>
      <c r="Z116" s="59">
        <f t="shared" si="76"/>
        <v>0</v>
      </c>
      <c r="AB116" s="59">
        <f t="shared" si="77"/>
        <v>0</v>
      </c>
      <c r="AC116" s="59">
        <f t="shared" si="78"/>
        <v>0</v>
      </c>
      <c r="AD116" s="59">
        <f t="shared" si="79"/>
        <v>0</v>
      </c>
      <c r="AE116" s="59">
        <f t="shared" si="80"/>
        <v>0</v>
      </c>
      <c r="AF116" s="59">
        <f t="shared" si="81"/>
        <v>0</v>
      </c>
      <c r="AG116" s="59">
        <f t="shared" si="82"/>
        <v>0</v>
      </c>
      <c r="AH116" s="59">
        <f t="shared" si="83"/>
        <v>0</v>
      </c>
      <c r="AI116" s="51" t="s">
        <v>132</v>
      </c>
      <c r="AJ116" s="60">
        <f t="shared" si="84"/>
        <v>0</v>
      </c>
      <c r="AK116" s="60">
        <f t="shared" si="85"/>
        <v>0</v>
      </c>
      <c r="AL116" s="60">
        <f t="shared" si="86"/>
        <v>0</v>
      </c>
      <c r="AN116" s="59">
        <v>21</v>
      </c>
      <c r="AO116" s="59">
        <f t="shared" si="87"/>
        <v>0</v>
      </c>
      <c r="AP116" s="59">
        <f t="shared" si="88"/>
        <v>0</v>
      </c>
      <c r="AQ116" s="61" t="s">
        <v>7</v>
      </c>
      <c r="AV116" s="59">
        <f t="shared" si="89"/>
        <v>0</v>
      </c>
      <c r="AW116" s="59">
        <f t="shared" si="90"/>
        <v>0</v>
      </c>
      <c r="AX116" s="59">
        <f t="shared" si="91"/>
        <v>0</v>
      </c>
      <c r="AY116" s="62" t="s">
        <v>391</v>
      </c>
      <c r="AZ116" s="62" t="s">
        <v>392</v>
      </c>
      <c r="BA116" s="51" t="s">
        <v>393</v>
      </c>
      <c r="BC116" s="59">
        <f t="shared" si="92"/>
        <v>0</v>
      </c>
      <c r="BD116" s="59">
        <f t="shared" si="93"/>
        <v>0</v>
      </c>
      <c r="BE116" s="59">
        <v>0</v>
      </c>
      <c r="BF116" s="59">
        <f t="shared" si="94"/>
        <v>0</v>
      </c>
      <c r="BH116" s="60">
        <f t="shared" si="95"/>
        <v>0</v>
      </c>
      <c r="BI116" s="60">
        <f t="shared" si="96"/>
        <v>0</v>
      </c>
      <c r="BJ116" s="60">
        <f t="shared" si="97"/>
        <v>0</v>
      </c>
    </row>
    <row r="117" spans="1:62" x14ac:dyDescent="0.2">
      <c r="A117" s="32" t="s">
        <v>111</v>
      </c>
      <c r="B117" s="32" t="s">
        <v>132</v>
      </c>
      <c r="C117" s="32" t="s">
        <v>239</v>
      </c>
      <c r="D117" s="32" t="s">
        <v>340</v>
      </c>
      <c r="E117" s="32" t="s">
        <v>361</v>
      </c>
      <c r="F117" s="33">
        <v>20</v>
      </c>
      <c r="G117" s="58">
        <v>0</v>
      </c>
      <c r="H117" s="33">
        <f t="shared" si="73"/>
        <v>0</v>
      </c>
      <c r="I117" s="33">
        <f t="shared" si="72"/>
        <v>0</v>
      </c>
      <c r="J117" s="33">
        <f t="shared" si="74"/>
        <v>0</v>
      </c>
      <c r="K117" s="57">
        <v>0</v>
      </c>
      <c r="L117" s="33">
        <f t="shared" si="75"/>
        <v>0</v>
      </c>
      <c r="M117" s="34" t="s">
        <v>484</v>
      </c>
      <c r="Z117" s="59">
        <f t="shared" si="76"/>
        <v>0</v>
      </c>
      <c r="AB117" s="59">
        <f t="shared" si="77"/>
        <v>0</v>
      </c>
      <c r="AC117" s="59">
        <f t="shared" si="78"/>
        <v>0</v>
      </c>
      <c r="AD117" s="59">
        <f t="shared" si="79"/>
        <v>0</v>
      </c>
      <c r="AE117" s="59">
        <f t="shared" si="80"/>
        <v>0</v>
      </c>
      <c r="AF117" s="59">
        <f t="shared" si="81"/>
        <v>0</v>
      </c>
      <c r="AG117" s="59">
        <f t="shared" si="82"/>
        <v>0</v>
      </c>
      <c r="AH117" s="59">
        <f t="shared" si="83"/>
        <v>0</v>
      </c>
      <c r="AI117" s="51" t="s">
        <v>132</v>
      </c>
      <c r="AJ117" s="60">
        <f t="shared" si="84"/>
        <v>0</v>
      </c>
      <c r="AK117" s="60">
        <f t="shared" si="85"/>
        <v>0</v>
      </c>
      <c r="AL117" s="60">
        <f t="shared" si="86"/>
        <v>0</v>
      </c>
      <c r="AN117" s="59">
        <v>21</v>
      </c>
      <c r="AO117" s="59">
        <f t="shared" si="87"/>
        <v>0</v>
      </c>
      <c r="AP117" s="59">
        <f t="shared" si="88"/>
        <v>0</v>
      </c>
      <c r="AQ117" s="61" t="s">
        <v>7</v>
      </c>
      <c r="AV117" s="59">
        <f t="shared" si="89"/>
        <v>0</v>
      </c>
      <c r="AW117" s="59">
        <f t="shared" si="90"/>
        <v>0</v>
      </c>
      <c r="AX117" s="59">
        <f t="shared" si="91"/>
        <v>0</v>
      </c>
      <c r="AY117" s="62" t="s">
        <v>391</v>
      </c>
      <c r="AZ117" s="62" t="s">
        <v>392</v>
      </c>
      <c r="BA117" s="51" t="s">
        <v>393</v>
      </c>
      <c r="BC117" s="59">
        <f t="shared" si="92"/>
        <v>0</v>
      </c>
      <c r="BD117" s="59">
        <f t="shared" si="93"/>
        <v>0</v>
      </c>
      <c r="BE117" s="59">
        <v>0</v>
      </c>
      <c r="BF117" s="59">
        <f t="shared" si="94"/>
        <v>0</v>
      </c>
      <c r="BH117" s="60">
        <f t="shared" si="95"/>
        <v>0</v>
      </c>
      <c r="BI117" s="60">
        <f t="shared" si="96"/>
        <v>0</v>
      </c>
      <c r="BJ117" s="60">
        <f t="shared" si="97"/>
        <v>0</v>
      </c>
    </row>
    <row r="118" spans="1:62" x14ac:dyDescent="0.2">
      <c r="A118" s="32" t="s">
        <v>112</v>
      </c>
      <c r="B118" s="32" t="s">
        <v>132</v>
      </c>
      <c r="C118" s="32" t="s">
        <v>240</v>
      </c>
      <c r="D118" s="32" t="s">
        <v>341</v>
      </c>
      <c r="E118" s="32" t="s">
        <v>361</v>
      </c>
      <c r="F118" s="33">
        <v>2</v>
      </c>
      <c r="G118" s="58">
        <v>0</v>
      </c>
      <c r="H118" s="33">
        <f t="shared" si="73"/>
        <v>0</v>
      </c>
      <c r="I118" s="33">
        <f t="shared" si="72"/>
        <v>0</v>
      </c>
      <c r="J118" s="33">
        <f t="shared" si="74"/>
        <v>0</v>
      </c>
      <c r="K118" s="57">
        <v>0</v>
      </c>
      <c r="L118" s="33">
        <f t="shared" si="75"/>
        <v>0</v>
      </c>
      <c r="M118" s="34" t="s">
        <v>484</v>
      </c>
      <c r="Z118" s="59">
        <f t="shared" si="76"/>
        <v>0</v>
      </c>
      <c r="AB118" s="59">
        <f t="shared" si="77"/>
        <v>0</v>
      </c>
      <c r="AC118" s="59">
        <f t="shared" si="78"/>
        <v>0</v>
      </c>
      <c r="AD118" s="59">
        <f t="shared" si="79"/>
        <v>0</v>
      </c>
      <c r="AE118" s="59">
        <f t="shared" si="80"/>
        <v>0</v>
      </c>
      <c r="AF118" s="59">
        <f t="shared" si="81"/>
        <v>0</v>
      </c>
      <c r="AG118" s="59">
        <f t="shared" si="82"/>
        <v>0</v>
      </c>
      <c r="AH118" s="59">
        <f t="shared" si="83"/>
        <v>0</v>
      </c>
      <c r="AI118" s="51" t="s">
        <v>132</v>
      </c>
      <c r="AJ118" s="60">
        <f t="shared" si="84"/>
        <v>0</v>
      </c>
      <c r="AK118" s="60">
        <f t="shared" si="85"/>
        <v>0</v>
      </c>
      <c r="AL118" s="60">
        <f t="shared" si="86"/>
        <v>0</v>
      </c>
      <c r="AN118" s="59">
        <v>21</v>
      </c>
      <c r="AO118" s="59">
        <f t="shared" si="87"/>
        <v>0</v>
      </c>
      <c r="AP118" s="59">
        <f t="shared" si="88"/>
        <v>0</v>
      </c>
      <c r="AQ118" s="61" t="s">
        <v>7</v>
      </c>
      <c r="AV118" s="59">
        <f t="shared" si="89"/>
        <v>0</v>
      </c>
      <c r="AW118" s="59">
        <f t="shared" si="90"/>
        <v>0</v>
      </c>
      <c r="AX118" s="59">
        <f t="shared" si="91"/>
        <v>0</v>
      </c>
      <c r="AY118" s="62" t="s">
        <v>391</v>
      </c>
      <c r="AZ118" s="62" t="s">
        <v>392</v>
      </c>
      <c r="BA118" s="51" t="s">
        <v>393</v>
      </c>
      <c r="BC118" s="59">
        <f t="shared" si="92"/>
        <v>0</v>
      </c>
      <c r="BD118" s="59">
        <f t="shared" si="93"/>
        <v>0</v>
      </c>
      <c r="BE118" s="59">
        <v>0</v>
      </c>
      <c r="BF118" s="59">
        <f t="shared" si="94"/>
        <v>0</v>
      </c>
      <c r="BH118" s="60">
        <f t="shared" si="95"/>
        <v>0</v>
      </c>
      <c r="BI118" s="60">
        <f t="shared" si="96"/>
        <v>0</v>
      </c>
      <c r="BJ118" s="60">
        <f t="shared" si="97"/>
        <v>0</v>
      </c>
    </row>
    <row r="119" spans="1:62" x14ac:dyDescent="0.2">
      <c r="A119" s="32" t="s">
        <v>113</v>
      </c>
      <c r="B119" s="32" t="s">
        <v>132</v>
      </c>
      <c r="C119" s="32" t="s">
        <v>241</v>
      </c>
      <c r="D119" s="32" t="s">
        <v>342</v>
      </c>
      <c r="E119" s="32" t="s">
        <v>361</v>
      </c>
      <c r="F119" s="33">
        <v>20</v>
      </c>
      <c r="G119" s="58">
        <v>0</v>
      </c>
      <c r="H119" s="33">
        <f t="shared" si="73"/>
        <v>0</v>
      </c>
      <c r="I119" s="33">
        <f t="shared" si="72"/>
        <v>0</v>
      </c>
      <c r="J119" s="33">
        <f t="shared" si="74"/>
        <v>0</v>
      </c>
      <c r="K119" s="57">
        <v>0</v>
      </c>
      <c r="L119" s="33">
        <f t="shared" si="75"/>
        <v>0</v>
      </c>
      <c r="M119" s="34" t="s">
        <v>484</v>
      </c>
      <c r="Z119" s="59">
        <f t="shared" si="76"/>
        <v>0</v>
      </c>
      <c r="AB119" s="59">
        <f t="shared" si="77"/>
        <v>0</v>
      </c>
      <c r="AC119" s="59">
        <f t="shared" si="78"/>
        <v>0</v>
      </c>
      <c r="AD119" s="59">
        <f t="shared" si="79"/>
        <v>0</v>
      </c>
      <c r="AE119" s="59">
        <f t="shared" si="80"/>
        <v>0</v>
      </c>
      <c r="AF119" s="59">
        <f t="shared" si="81"/>
        <v>0</v>
      </c>
      <c r="AG119" s="59">
        <f t="shared" si="82"/>
        <v>0</v>
      </c>
      <c r="AH119" s="59">
        <f t="shared" si="83"/>
        <v>0</v>
      </c>
      <c r="AI119" s="51" t="s">
        <v>132</v>
      </c>
      <c r="AJ119" s="60">
        <f t="shared" si="84"/>
        <v>0</v>
      </c>
      <c r="AK119" s="60">
        <f t="shared" si="85"/>
        <v>0</v>
      </c>
      <c r="AL119" s="60">
        <f t="shared" si="86"/>
        <v>0</v>
      </c>
      <c r="AN119" s="59">
        <v>21</v>
      </c>
      <c r="AO119" s="59">
        <f t="shared" si="87"/>
        <v>0</v>
      </c>
      <c r="AP119" s="59">
        <f t="shared" si="88"/>
        <v>0</v>
      </c>
      <c r="AQ119" s="61" t="s">
        <v>7</v>
      </c>
      <c r="AV119" s="59">
        <f t="shared" si="89"/>
        <v>0</v>
      </c>
      <c r="AW119" s="59">
        <f t="shared" si="90"/>
        <v>0</v>
      </c>
      <c r="AX119" s="59">
        <f t="shared" si="91"/>
        <v>0</v>
      </c>
      <c r="AY119" s="62" t="s">
        <v>391</v>
      </c>
      <c r="AZ119" s="62" t="s">
        <v>392</v>
      </c>
      <c r="BA119" s="51" t="s">
        <v>393</v>
      </c>
      <c r="BC119" s="59">
        <f t="shared" si="92"/>
        <v>0</v>
      </c>
      <c r="BD119" s="59">
        <f t="shared" si="93"/>
        <v>0</v>
      </c>
      <c r="BE119" s="59">
        <v>0</v>
      </c>
      <c r="BF119" s="59">
        <f t="shared" si="94"/>
        <v>0</v>
      </c>
      <c r="BH119" s="60">
        <f t="shared" si="95"/>
        <v>0</v>
      </c>
      <c r="BI119" s="60">
        <f t="shared" si="96"/>
        <v>0</v>
      </c>
      <c r="BJ119" s="60">
        <f t="shared" si="97"/>
        <v>0</v>
      </c>
    </row>
    <row r="120" spans="1:62" x14ac:dyDescent="0.2">
      <c r="A120" s="32" t="s">
        <v>114</v>
      </c>
      <c r="B120" s="32" t="s">
        <v>132</v>
      </c>
      <c r="C120" s="32" t="s">
        <v>242</v>
      </c>
      <c r="D120" s="32" t="s">
        <v>343</v>
      </c>
      <c r="E120" s="32" t="s">
        <v>361</v>
      </c>
      <c r="F120" s="33">
        <v>20</v>
      </c>
      <c r="G120" s="58">
        <v>0</v>
      </c>
      <c r="H120" s="33">
        <f t="shared" si="73"/>
        <v>0</v>
      </c>
      <c r="I120" s="33">
        <f t="shared" si="72"/>
        <v>0</v>
      </c>
      <c r="J120" s="33">
        <f t="shared" si="74"/>
        <v>0</v>
      </c>
      <c r="K120" s="57">
        <v>0</v>
      </c>
      <c r="L120" s="33">
        <f t="shared" si="75"/>
        <v>0</v>
      </c>
      <c r="M120" s="34" t="s">
        <v>484</v>
      </c>
      <c r="Z120" s="59">
        <f t="shared" si="76"/>
        <v>0</v>
      </c>
      <c r="AB120" s="59">
        <f t="shared" si="77"/>
        <v>0</v>
      </c>
      <c r="AC120" s="59">
        <f t="shared" si="78"/>
        <v>0</v>
      </c>
      <c r="AD120" s="59">
        <f t="shared" si="79"/>
        <v>0</v>
      </c>
      <c r="AE120" s="59">
        <f t="shared" si="80"/>
        <v>0</v>
      </c>
      <c r="AF120" s="59">
        <f t="shared" si="81"/>
        <v>0</v>
      </c>
      <c r="AG120" s="59">
        <f t="shared" si="82"/>
        <v>0</v>
      </c>
      <c r="AH120" s="59">
        <f t="shared" si="83"/>
        <v>0</v>
      </c>
      <c r="AI120" s="51" t="s">
        <v>132</v>
      </c>
      <c r="AJ120" s="60">
        <f t="shared" si="84"/>
        <v>0</v>
      </c>
      <c r="AK120" s="60">
        <f t="shared" si="85"/>
        <v>0</v>
      </c>
      <c r="AL120" s="60">
        <f t="shared" si="86"/>
        <v>0</v>
      </c>
      <c r="AN120" s="59">
        <v>21</v>
      </c>
      <c r="AO120" s="59">
        <f t="shared" si="87"/>
        <v>0</v>
      </c>
      <c r="AP120" s="59">
        <f t="shared" si="88"/>
        <v>0</v>
      </c>
      <c r="AQ120" s="61" t="s">
        <v>7</v>
      </c>
      <c r="AV120" s="59">
        <f t="shared" si="89"/>
        <v>0</v>
      </c>
      <c r="AW120" s="59">
        <f t="shared" si="90"/>
        <v>0</v>
      </c>
      <c r="AX120" s="59">
        <f t="shared" si="91"/>
        <v>0</v>
      </c>
      <c r="AY120" s="62" t="s">
        <v>391</v>
      </c>
      <c r="AZ120" s="62" t="s">
        <v>392</v>
      </c>
      <c r="BA120" s="51" t="s">
        <v>393</v>
      </c>
      <c r="BC120" s="59">
        <f t="shared" si="92"/>
        <v>0</v>
      </c>
      <c r="BD120" s="59">
        <f t="shared" si="93"/>
        <v>0</v>
      </c>
      <c r="BE120" s="59">
        <v>0</v>
      </c>
      <c r="BF120" s="59">
        <f t="shared" si="94"/>
        <v>0</v>
      </c>
      <c r="BH120" s="60">
        <f t="shared" si="95"/>
        <v>0</v>
      </c>
      <c r="BI120" s="60">
        <f t="shared" si="96"/>
        <v>0</v>
      </c>
      <c r="BJ120" s="60">
        <f t="shared" si="97"/>
        <v>0</v>
      </c>
    </row>
    <row r="121" spans="1:62" x14ac:dyDescent="0.2">
      <c r="A121" s="32" t="s">
        <v>115</v>
      </c>
      <c r="B121" s="32" t="s">
        <v>132</v>
      </c>
      <c r="C121" s="32" t="s">
        <v>243</v>
      </c>
      <c r="D121" s="32" t="s">
        <v>344</v>
      </c>
      <c r="E121" s="32" t="s">
        <v>361</v>
      </c>
      <c r="F121" s="33">
        <v>20</v>
      </c>
      <c r="G121" s="58">
        <v>0</v>
      </c>
      <c r="H121" s="33">
        <f t="shared" si="73"/>
        <v>0</v>
      </c>
      <c r="I121" s="33">
        <f t="shared" si="72"/>
        <v>0</v>
      </c>
      <c r="J121" s="33">
        <f t="shared" si="74"/>
        <v>0</v>
      </c>
      <c r="K121" s="57">
        <v>0</v>
      </c>
      <c r="L121" s="33">
        <f t="shared" si="75"/>
        <v>0</v>
      </c>
      <c r="M121" s="34" t="s">
        <v>484</v>
      </c>
      <c r="Z121" s="59">
        <f t="shared" si="76"/>
        <v>0</v>
      </c>
      <c r="AB121" s="59">
        <f t="shared" si="77"/>
        <v>0</v>
      </c>
      <c r="AC121" s="59">
        <f t="shared" si="78"/>
        <v>0</v>
      </c>
      <c r="AD121" s="59">
        <f t="shared" si="79"/>
        <v>0</v>
      </c>
      <c r="AE121" s="59">
        <f t="shared" si="80"/>
        <v>0</v>
      </c>
      <c r="AF121" s="59">
        <f t="shared" si="81"/>
        <v>0</v>
      </c>
      <c r="AG121" s="59">
        <f t="shared" si="82"/>
        <v>0</v>
      </c>
      <c r="AH121" s="59">
        <f t="shared" si="83"/>
        <v>0</v>
      </c>
      <c r="AI121" s="51" t="s">
        <v>132</v>
      </c>
      <c r="AJ121" s="60">
        <f t="shared" si="84"/>
        <v>0</v>
      </c>
      <c r="AK121" s="60">
        <f t="shared" si="85"/>
        <v>0</v>
      </c>
      <c r="AL121" s="60">
        <f t="shared" si="86"/>
        <v>0</v>
      </c>
      <c r="AN121" s="59">
        <v>21</v>
      </c>
      <c r="AO121" s="59">
        <f t="shared" si="87"/>
        <v>0</v>
      </c>
      <c r="AP121" s="59">
        <f t="shared" si="88"/>
        <v>0</v>
      </c>
      <c r="AQ121" s="61" t="s">
        <v>7</v>
      </c>
      <c r="AV121" s="59">
        <f t="shared" si="89"/>
        <v>0</v>
      </c>
      <c r="AW121" s="59">
        <f t="shared" si="90"/>
        <v>0</v>
      </c>
      <c r="AX121" s="59">
        <f t="shared" si="91"/>
        <v>0</v>
      </c>
      <c r="AY121" s="62" t="s">
        <v>391</v>
      </c>
      <c r="AZ121" s="62" t="s">
        <v>392</v>
      </c>
      <c r="BA121" s="51" t="s">
        <v>393</v>
      </c>
      <c r="BC121" s="59">
        <f t="shared" si="92"/>
        <v>0</v>
      </c>
      <c r="BD121" s="59">
        <f t="shared" si="93"/>
        <v>0</v>
      </c>
      <c r="BE121" s="59">
        <v>0</v>
      </c>
      <c r="BF121" s="59">
        <f t="shared" si="94"/>
        <v>0</v>
      </c>
      <c r="BH121" s="60">
        <f t="shared" si="95"/>
        <v>0</v>
      </c>
      <c r="BI121" s="60">
        <f t="shared" si="96"/>
        <v>0</v>
      </c>
      <c r="BJ121" s="60">
        <f t="shared" si="97"/>
        <v>0</v>
      </c>
    </row>
    <row r="122" spans="1:62" x14ac:dyDescent="0.2">
      <c r="A122" s="32" t="s">
        <v>116</v>
      </c>
      <c r="B122" s="32" t="s">
        <v>132</v>
      </c>
      <c r="C122" s="32" t="s">
        <v>244</v>
      </c>
      <c r="D122" s="32" t="s">
        <v>345</v>
      </c>
      <c r="E122" s="32" t="s">
        <v>361</v>
      </c>
      <c r="F122" s="33">
        <v>20</v>
      </c>
      <c r="G122" s="58">
        <v>0</v>
      </c>
      <c r="H122" s="33">
        <f t="shared" si="73"/>
        <v>0</v>
      </c>
      <c r="I122" s="33">
        <f t="shared" si="72"/>
        <v>0</v>
      </c>
      <c r="J122" s="33">
        <f t="shared" si="74"/>
        <v>0</v>
      </c>
      <c r="K122" s="57">
        <v>0</v>
      </c>
      <c r="L122" s="33">
        <f t="shared" si="75"/>
        <v>0</v>
      </c>
      <c r="M122" s="34" t="s">
        <v>484</v>
      </c>
      <c r="Z122" s="59">
        <f t="shared" si="76"/>
        <v>0</v>
      </c>
      <c r="AB122" s="59">
        <f t="shared" si="77"/>
        <v>0</v>
      </c>
      <c r="AC122" s="59">
        <f t="shared" si="78"/>
        <v>0</v>
      </c>
      <c r="AD122" s="59">
        <f t="shared" si="79"/>
        <v>0</v>
      </c>
      <c r="AE122" s="59">
        <f t="shared" si="80"/>
        <v>0</v>
      </c>
      <c r="AF122" s="59">
        <f t="shared" si="81"/>
        <v>0</v>
      </c>
      <c r="AG122" s="59">
        <f t="shared" si="82"/>
        <v>0</v>
      </c>
      <c r="AH122" s="59">
        <f t="shared" si="83"/>
        <v>0</v>
      </c>
      <c r="AI122" s="51" t="s">
        <v>132</v>
      </c>
      <c r="AJ122" s="60">
        <f t="shared" si="84"/>
        <v>0</v>
      </c>
      <c r="AK122" s="60">
        <f t="shared" si="85"/>
        <v>0</v>
      </c>
      <c r="AL122" s="60">
        <f t="shared" si="86"/>
        <v>0</v>
      </c>
      <c r="AN122" s="59">
        <v>21</v>
      </c>
      <c r="AO122" s="59">
        <f t="shared" si="87"/>
        <v>0</v>
      </c>
      <c r="AP122" s="59">
        <f t="shared" si="88"/>
        <v>0</v>
      </c>
      <c r="AQ122" s="61" t="s">
        <v>7</v>
      </c>
      <c r="AV122" s="59">
        <f t="shared" si="89"/>
        <v>0</v>
      </c>
      <c r="AW122" s="59">
        <f t="shared" si="90"/>
        <v>0</v>
      </c>
      <c r="AX122" s="59">
        <f t="shared" si="91"/>
        <v>0</v>
      </c>
      <c r="AY122" s="62" t="s">
        <v>391</v>
      </c>
      <c r="AZ122" s="62" t="s">
        <v>392</v>
      </c>
      <c r="BA122" s="51" t="s">
        <v>393</v>
      </c>
      <c r="BC122" s="59">
        <f t="shared" si="92"/>
        <v>0</v>
      </c>
      <c r="BD122" s="59">
        <f t="shared" si="93"/>
        <v>0</v>
      </c>
      <c r="BE122" s="59">
        <v>0</v>
      </c>
      <c r="BF122" s="59">
        <f t="shared" si="94"/>
        <v>0</v>
      </c>
      <c r="BH122" s="60">
        <f t="shared" si="95"/>
        <v>0</v>
      </c>
      <c r="BI122" s="60">
        <f t="shared" si="96"/>
        <v>0</v>
      </c>
      <c r="BJ122" s="60">
        <f t="shared" si="97"/>
        <v>0</v>
      </c>
    </row>
    <row r="123" spans="1:62" x14ac:dyDescent="0.2">
      <c r="A123" s="32" t="s">
        <v>117</v>
      </c>
      <c r="B123" s="32" t="s">
        <v>132</v>
      </c>
      <c r="C123" s="32" t="s">
        <v>245</v>
      </c>
      <c r="D123" s="32" t="s">
        <v>346</v>
      </c>
      <c r="E123" s="32" t="s">
        <v>361</v>
      </c>
      <c r="F123" s="33">
        <v>20</v>
      </c>
      <c r="G123" s="58">
        <v>0</v>
      </c>
      <c r="H123" s="33">
        <f t="shared" si="73"/>
        <v>0</v>
      </c>
      <c r="I123" s="33">
        <f t="shared" si="72"/>
        <v>0</v>
      </c>
      <c r="J123" s="33">
        <f t="shared" si="74"/>
        <v>0</v>
      </c>
      <c r="K123" s="57">
        <v>0</v>
      </c>
      <c r="L123" s="33">
        <f t="shared" si="75"/>
        <v>0</v>
      </c>
      <c r="M123" s="34" t="s">
        <v>484</v>
      </c>
      <c r="Z123" s="59">
        <f t="shared" si="76"/>
        <v>0</v>
      </c>
      <c r="AB123" s="59">
        <f t="shared" si="77"/>
        <v>0</v>
      </c>
      <c r="AC123" s="59">
        <f t="shared" si="78"/>
        <v>0</v>
      </c>
      <c r="AD123" s="59">
        <f t="shared" si="79"/>
        <v>0</v>
      </c>
      <c r="AE123" s="59">
        <f t="shared" si="80"/>
        <v>0</v>
      </c>
      <c r="AF123" s="59">
        <f t="shared" si="81"/>
        <v>0</v>
      </c>
      <c r="AG123" s="59">
        <f t="shared" si="82"/>
        <v>0</v>
      </c>
      <c r="AH123" s="59">
        <f t="shared" si="83"/>
        <v>0</v>
      </c>
      <c r="AI123" s="51" t="s">
        <v>132</v>
      </c>
      <c r="AJ123" s="60">
        <f t="shared" si="84"/>
        <v>0</v>
      </c>
      <c r="AK123" s="60">
        <f t="shared" si="85"/>
        <v>0</v>
      </c>
      <c r="AL123" s="60">
        <f t="shared" si="86"/>
        <v>0</v>
      </c>
      <c r="AN123" s="59">
        <v>21</v>
      </c>
      <c r="AO123" s="59">
        <f t="shared" si="87"/>
        <v>0</v>
      </c>
      <c r="AP123" s="59">
        <f t="shared" si="88"/>
        <v>0</v>
      </c>
      <c r="AQ123" s="61" t="s">
        <v>7</v>
      </c>
      <c r="AV123" s="59">
        <f t="shared" si="89"/>
        <v>0</v>
      </c>
      <c r="AW123" s="59">
        <f t="shared" si="90"/>
        <v>0</v>
      </c>
      <c r="AX123" s="59">
        <f t="shared" si="91"/>
        <v>0</v>
      </c>
      <c r="AY123" s="62" t="s">
        <v>391</v>
      </c>
      <c r="AZ123" s="62" t="s">
        <v>392</v>
      </c>
      <c r="BA123" s="51" t="s">
        <v>393</v>
      </c>
      <c r="BC123" s="59">
        <f t="shared" si="92"/>
        <v>0</v>
      </c>
      <c r="BD123" s="59">
        <f t="shared" si="93"/>
        <v>0</v>
      </c>
      <c r="BE123" s="59">
        <v>0</v>
      </c>
      <c r="BF123" s="59">
        <f t="shared" si="94"/>
        <v>0</v>
      </c>
      <c r="BH123" s="60">
        <f t="shared" si="95"/>
        <v>0</v>
      </c>
      <c r="BI123" s="60">
        <f t="shared" si="96"/>
        <v>0</v>
      </c>
      <c r="BJ123" s="60">
        <f t="shared" si="97"/>
        <v>0</v>
      </c>
    </row>
    <row r="124" spans="1:62" x14ac:dyDescent="0.2">
      <c r="A124" s="32" t="s">
        <v>118</v>
      </c>
      <c r="B124" s="32" t="s">
        <v>132</v>
      </c>
      <c r="C124" s="32" t="s">
        <v>246</v>
      </c>
      <c r="D124" s="32" t="s">
        <v>347</v>
      </c>
      <c r="E124" s="32" t="s">
        <v>361</v>
      </c>
      <c r="F124" s="33">
        <v>40</v>
      </c>
      <c r="G124" s="58">
        <v>0</v>
      </c>
      <c r="H124" s="33">
        <f t="shared" si="73"/>
        <v>0</v>
      </c>
      <c r="I124" s="33">
        <f t="shared" si="72"/>
        <v>0</v>
      </c>
      <c r="J124" s="33">
        <f t="shared" si="74"/>
        <v>0</v>
      </c>
      <c r="K124" s="57">
        <v>0</v>
      </c>
      <c r="L124" s="33">
        <f t="shared" si="75"/>
        <v>0</v>
      </c>
      <c r="M124" s="34" t="s">
        <v>484</v>
      </c>
      <c r="Z124" s="59">
        <f t="shared" si="76"/>
        <v>0</v>
      </c>
      <c r="AB124" s="59">
        <f t="shared" si="77"/>
        <v>0</v>
      </c>
      <c r="AC124" s="59">
        <f t="shared" si="78"/>
        <v>0</v>
      </c>
      <c r="AD124" s="59">
        <f t="shared" si="79"/>
        <v>0</v>
      </c>
      <c r="AE124" s="59">
        <f t="shared" si="80"/>
        <v>0</v>
      </c>
      <c r="AF124" s="59">
        <f t="shared" si="81"/>
        <v>0</v>
      </c>
      <c r="AG124" s="59">
        <f t="shared" si="82"/>
        <v>0</v>
      </c>
      <c r="AH124" s="59">
        <f t="shared" si="83"/>
        <v>0</v>
      </c>
      <c r="AI124" s="51" t="s">
        <v>132</v>
      </c>
      <c r="AJ124" s="60">
        <f t="shared" si="84"/>
        <v>0</v>
      </c>
      <c r="AK124" s="60">
        <f t="shared" si="85"/>
        <v>0</v>
      </c>
      <c r="AL124" s="60">
        <f t="shared" si="86"/>
        <v>0</v>
      </c>
      <c r="AN124" s="59">
        <v>21</v>
      </c>
      <c r="AO124" s="59">
        <f t="shared" si="87"/>
        <v>0</v>
      </c>
      <c r="AP124" s="59">
        <f t="shared" si="88"/>
        <v>0</v>
      </c>
      <c r="AQ124" s="61" t="s">
        <v>7</v>
      </c>
      <c r="AV124" s="59">
        <f t="shared" si="89"/>
        <v>0</v>
      </c>
      <c r="AW124" s="59">
        <f t="shared" si="90"/>
        <v>0</v>
      </c>
      <c r="AX124" s="59">
        <f t="shared" si="91"/>
        <v>0</v>
      </c>
      <c r="AY124" s="62" t="s">
        <v>391</v>
      </c>
      <c r="AZ124" s="62" t="s">
        <v>392</v>
      </c>
      <c r="BA124" s="51" t="s">
        <v>393</v>
      </c>
      <c r="BC124" s="59">
        <f t="shared" si="92"/>
        <v>0</v>
      </c>
      <c r="BD124" s="59">
        <f t="shared" si="93"/>
        <v>0</v>
      </c>
      <c r="BE124" s="59">
        <v>0</v>
      </c>
      <c r="BF124" s="59">
        <f t="shared" si="94"/>
        <v>0</v>
      </c>
      <c r="BH124" s="60">
        <f t="shared" si="95"/>
        <v>0</v>
      </c>
      <c r="BI124" s="60">
        <f t="shared" si="96"/>
        <v>0</v>
      </c>
      <c r="BJ124" s="60">
        <f t="shared" si="97"/>
        <v>0</v>
      </c>
    </row>
    <row r="125" spans="1:62" x14ac:dyDescent="0.2">
      <c r="A125" s="32" t="s">
        <v>119</v>
      </c>
      <c r="B125" s="32" t="s">
        <v>132</v>
      </c>
      <c r="C125" s="32" t="s">
        <v>247</v>
      </c>
      <c r="D125" s="32" t="s">
        <v>348</v>
      </c>
      <c r="E125" s="32" t="s">
        <v>361</v>
      </c>
      <c r="F125" s="33">
        <v>20</v>
      </c>
      <c r="G125" s="58">
        <v>0</v>
      </c>
      <c r="H125" s="33">
        <f t="shared" si="73"/>
        <v>0</v>
      </c>
      <c r="I125" s="33">
        <f t="shared" si="72"/>
        <v>0</v>
      </c>
      <c r="J125" s="33">
        <f t="shared" si="74"/>
        <v>0</v>
      </c>
      <c r="K125" s="57">
        <v>0</v>
      </c>
      <c r="L125" s="33">
        <f t="shared" si="75"/>
        <v>0</v>
      </c>
      <c r="M125" s="34" t="s">
        <v>484</v>
      </c>
      <c r="Z125" s="59">
        <f t="shared" si="76"/>
        <v>0</v>
      </c>
      <c r="AB125" s="59">
        <f t="shared" si="77"/>
        <v>0</v>
      </c>
      <c r="AC125" s="59">
        <f t="shared" si="78"/>
        <v>0</v>
      </c>
      <c r="AD125" s="59">
        <f t="shared" si="79"/>
        <v>0</v>
      </c>
      <c r="AE125" s="59">
        <f t="shared" si="80"/>
        <v>0</v>
      </c>
      <c r="AF125" s="59">
        <f t="shared" si="81"/>
        <v>0</v>
      </c>
      <c r="AG125" s="59">
        <f t="shared" si="82"/>
        <v>0</v>
      </c>
      <c r="AH125" s="59">
        <f t="shared" si="83"/>
        <v>0</v>
      </c>
      <c r="AI125" s="51" t="s">
        <v>132</v>
      </c>
      <c r="AJ125" s="60">
        <f t="shared" si="84"/>
        <v>0</v>
      </c>
      <c r="AK125" s="60">
        <f t="shared" si="85"/>
        <v>0</v>
      </c>
      <c r="AL125" s="60">
        <f t="shared" si="86"/>
        <v>0</v>
      </c>
      <c r="AN125" s="59">
        <v>21</v>
      </c>
      <c r="AO125" s="59">
        <f t="shared" si="87"/>
        <v>0</v>
      </c>
      <c r="AP125" s="59">
        <f t="shared" si="88"/>
        <v>0</v>
      </c>
      <c r="AQ125" s="61" t="s">
        <v>7</v>
      </c>
      <c r="AV125" s="59">
        <f t="shared" si="89"/>
        <v>0</v>
      </c>
      <c r="AW125" s="59">
        <f t="shared" si="90"/>
        <v>0</v>
      </c>
      <c r="AX125" s="59">
        <f t="shared" si="91"/>
        <v>0</v>
      </c>
      <c r="AY125" s="62" t="s">
        <v>391</v>
      </c>
      <c r="AZ125" s="62" t="s">
        <v>392</v>
      </c>
      <c r="BA125" s="51" t="s">
        <v>393</v>
      </c>
      <c r="BC125" s="59">
        <f t="shared" si="92"/>
        <v>0</v>
      </c>
      <c r="BD125" s="59">
        <f t="shared" si="93"/>
        <v>0</v>
      </c>
      <c r="BE125" s="59">
        <v>0</v>
      </c>
      <c r="BF125" s="59">
        <f t="shared" si="94"/>
        <v>0</v>
      </c>
      <c r="BH125" s="60">
        <f t="shared" si="95"/>
        <v>0</v>
      </c>
      <c r="BI125" s="60">
        <f t="shared" si="96"/>
        <v>0</v>
      </c>
      <c r="BJ125" s="60">
        <f t="shared" si="97"/>
        <v>0</v>
      </c>
    </row>
    <row r="126" spans="1:62" x14ac:dyDescent="0.2">
      <c r="A126" s="32" t="s">
        <v>120</v>
      </c>
      <c r="B126" s="32" t="s">
        <v>132</v>
      </c>
      <c r="C126" s="32" t="s">
        <v>248</v>
      </c>
      <c r="D126" s="32" t="s">
        <v>349</v>
      </c>
      <c r="E126" s="32" t="s">
        <v>361</v>
      </c>
      <c r="F126" s="33">
        <v>2</v>
      </c>
      <c r="G126" s="58">
        <v>0</v>
      </c>
      <c r="H126" s="33">
        <f t="shared" si="73"/>
        <v>0</v>
      </c>
      <c r="I126" s="33">
        <f t="shared" si="72"/>
        <v>0</v>
      </c>
      <c r="J126" s="33">
        <f t="shared" si="74"/>
        <v>0</v>
      </c>
      <c r="K126" s="57">
        <v>0</v>
      </c>
      <c r="L126" s="33">
        <f t="shared" si="75"/>
        <v>0</v>
      </c>
      <c r="M126" s="34" t="s">
        <v>484</v>
      </c>
      <c r="Z126" s="59">
        <f t="shared" si="76"/>
        <v>0</v>
      </c>
      <c r="AB126" s="59">
        <f t="shared" si="77"/>
        <v>0</v>
      </c>
      <c r="AC126" s="59">
        <f t="shared" si="78"/>
        <v>0</v>
      </c>
      <c r="AD126" s="59">
        <f t="shared" si="79"/>
        <v>0</v>
      </c>
      <c r="AE126" s="59">
        <f t="shared" si="80"/>
        <v>0</v>
      </c>
      <c r="AF126" s="59">
        <f t="shared" si="81"/>
        <v>0</v>
      </c>
      <c r="AG126" s="59">
        <f t="shared" si="82"/>
        <v>0</v>
      </c>
      <c r="AH126" s="59">
        <f t="shared" si="83"/>
        <v>0</v>
      </c>
      <c r="AI126" s="51" t="s">
        <v>132</v>
      </c>
      <c r="AJ126" s="60">
        <f t="shared" si="84"/>
        <v>0</v>
      </c>
      <c r="AK126" s="60">
        <f t="shared" si="85"/>
        <v>0</v>
      </c>
      <c r="AL126" s="60">
        <f t="shared" si="86"/>
        <v>0</v>
      </c>
      <c r="AN126" s="59">
        <v>21</v>
      </c>
      <c r="AO126" s="59">
        <f>G126*0.7</f>
        <v>0</v>
      </c>
      <c r="AP126" s="59">
        <f>G126*(1-0.7)</f>
        <v>0</v>
      </c>
      <c r="AQ126" s="61" t="s">
        <v>7</v>
      </c>
      <c r="AV126" s="59">
        <f t="shared" si="89"/>
        <v>0</v>
      </c>
      <c r="AW126" s="59">
        <f t="shared" si="90"/>
        <v>0</v>
      </c>
      <c r="AX126" s="59">
        <f t="shared" si="91"/>
        <v>0</v>
      </c>
      <c r="AY126" s="62" t="s">
        <v>391</v>
      </c>
      <c r="AZ126" s="62" t="s">
        <v>392</v>
      </c>
      <c r="BA126" s="51" t="s">
        <v>393</v>
      </c>
      <c r="BC126" s="59">
        <f t="shared" si="92"/>
        <v>0</v>
      </c>
      <c r="BD126" s="59">
        <f t="shared" si="93"/>
        <v>0</v>
      </c>
      <c r="BE126" s="59">
        <v>0</v>
      </c>
      <c r="BF126" s="59">
        <f t="shared" si="94"/>
        <v>0</v>
      </c>
      <c r="BH126" s="60">
        <f t="shared" si="95"/>
        <v>0</v>
      </c>
      <c r="BI126" s="60">
        <f t="shared" si="96"/>
        <v>0</v>
      </c>
      <c r="BJ126" s="60">
        <f t="shared" si="97"/>
        <v>0</v>
      </c>
    </row>
    <row r="127" spans="1:62" x14ac:dyDescent="0.2">
      <c r="A127" s="32" t="s">
        <v>121</v>
      </c>
      <c r="B127" s="32" t="s">
        <v>132</v>
      </c>
      <c r="C127" s="32" t="s">
        <v>249</v>
      </c>
      <c r="D127" s="32" t="s">
        <v>350</v>
      </c>
      <c r="E127" s="32" t="s">
        <v>361</v>
      </c>
      <c r="F127" s="33">
        <v>20</v>
      </c>
      <c r="G127" s="58">
        <v>0</v>
      </c>
      <c r="H127" s="33">
        <f t="shared" si="73"/>
        <v>0</v>
      </c>
      <c r="I127" s="33">
        <f t="shared" si="72"/>
        <v>0</v>
      </c>
      <c r="J127" s="33">
        <f t="shared" si="74"/>
        <v>0</v>
      </c>
      <c r="K127" s="57">
        <v>0</v>
      </c>
      <c r="L127" s="33">
        <f t="shared" si="75"/>
        <v>0</v>
      </c>
      <c r="M127" s="34" t="s">
        <v>484</v>
      </c>
      <c r="Z127" s="59">
        <f t="shared" si="76"/>
        <v>0</v>
      </c>
      <c r="AB127" s="59">
        <f t="shared" si="77"/>
        <v>0</v>
      </c>
      <c r="AC127" s="59">
        <f t="shared" si="78"/>
        <v>0</v>
      </c>
      <c r="AD127" s="59">
        <f t="shared" si="79"/>
        <v>0</v>
      </c>
      <c r="AE127" s="59">
        <f t="shared" si="80"/>
        <v>0</v>
      </c>
      <c r="AF127" s="59">
        <f t="shared" si="81"/>
        <v>0</v>
      </c>
      <c r="AG127" s="59">
        <f t="shared" si="82"/>
        <v>0</v>
      </c>
      <c r="AH127" s="59">
        <f t="shared" si="83"/>
        <v>0</v>
      </c>
      <c r="AI127" s="51" t="s">
        <v>132</v>
      </c>
      <c r="AJ127" s="60">
        <f t="shared" si="84"/>
        <v>0</v>
      </c>
      <c r="AK127" s="60">
        <f t="shared" si="85"/>
        <v>0</v>
      </c>
      <c r="AL127" s="60">
        <f t="shared" si="86"/>
        <v>0</v>
      </c>
      <c r="AN127" s="59">
        <v>21</v>
      </c>
      <c r="AO127" s="59">
        <f t="shared" ref="AO127:AO132" si="98">G127*0.9</f>
        <v>0</v>
      </c>
      <c r="AP127" s="59">
        <f t="shared" ref="AP127:AP132" si="99">G127*(1-0.9)</f>
        <v>0</v>
      </c>
      <c r="AQ127" s="61" t="s">
        <v>7</v>
      </c>
      <c r="AV127" s="59">
        <f t="shared" si="89"/>
        <v>0</v>
      </c>
      <c r="AW127" s="59">
        <f t="shared" si="90"/>
        <v>0</v>
      </c>
      <c r="AX127" s="59">
        <f t="shared" si="91"/>
        <v>0</v>
      </c>
      <c r="AY127" s="62" t="s">
        <v>391</v>
      </c>
      <c r="AZ127" s="62" t="s">
        <v>392</v>
      </c>
      <c r="BA127" s="51" t="s">
        <v>393</v>
      </c>
      <c r="BC127" s="59">
        <f t="shared" si="92"/>
        <v>0</v>
      </c>
      <c r="BD127" s="59">
        <f t="shared" si="93"/>
        <v>0</v>
      </c>
      <c r="BE127" s="59">
        <v>0</v>
      </c>
      <c r="BF127" s="59">
        <f t="shared" si="94"/>
        <v>0</v>
      </c>
      <c r="BH127" s="60">
        <f t="shared" si="95"/>
        <v>0</v>
      </c>
      <c r="BI127" s="60">
        <f t="shared" si="96"/>
        <v>0</v>
      </c>
      <c r="BJ127" s="60">
        <f t="shared" si="97"/>
        <v>0</v>
      </c>
    </row>
    <row r="128" spans="1:62" x14ac:dyDescent="0.2">
      <c r="A128" s="32" t="s">
        <v>122</v>
      </c>
      <c r="B128" s="32" t="s">
        <v>132</v>
      </c>
      <c r="C128" s="32" t="s">
        <v>250</v>
      </c>
      <c r="D128" s="32" t="s">
        <v>351</v>
      </c>
      <c r="E128" s="32" t="s">
        <v>361</v>
      </c>
      <c r="F128" s="33">
        <v>36</v>
      </c>
      <c r="G128" s="58">
        <v>0</v>
      </c>
      <c r="H128" s="33">
        <f t="shared" si="73"/>
        <v>0</v>
      </c>
      <c r="I128" s="33">
        <f t="shared" si="72"/>
        <v>0</v>
      </c>
      <c r="J128" s="33">
        <f t="shared" si="74"/>
        <v>0</v>
      </c>
      <c r="K128" s="57">
        <v>0</v>
      </c>
      <c r="L128" s="33">
        <f t="shared" si="75"/>
        <v>0</v>
      </c>
      <c r="M128" s="34" t="s">
        <v>484</v>
      </c>
      <c r="Z128" s="59">
        <f t="shared" si="76"/>
        <v>0</v>
      </c>
      <c r="AB128" s="59">
        <f t="shared" si="77"/>
        <v>0</v>
      </c>
      <c r="AC128" s="59">
        <f t="shared" si="78"/>
        <v>0</v>
      </c>
      <c r="AD128" s="59">
        <f t="shared" si="79"/>
        <v>0</v>
      </c>
      <c r="AE128" s="59">
        <f t="shared" si="80"/>
        <v>0</v>
      </c>
      <c r="AF128" s="59">
        <f t="shared" si="81"/>
        <v>0</v>
      </c>
      <c r="AG128" s="59">
        <f t="shared" si="82"/>
        <v>0</v>
      </c>
      <c r="AH128" s="59">
        <f t="shared" si="83"/>
        <v>0</v>
      </c>
      <c r="AI128" s="51" t="s">
        <v>132</v>
      </c>
      <c r="AJ128" s="60">
        <f t="shared" si="84"/>
        <v>0</v>
      </c>
      <c r="AK128" s="60">
        <f t="shared" si="85"/>
        <v>0</v>
      </c>
      <c r="AL128" s="60">
        <f t="shared" si="86"/>
        <v>0</v>
      </c>
      <c r="AN128" s="59">
        <v>21</v>
      </c>
      <c r="AO128" s="59">
        <f t="shared" si="98"/>
        <v>0</v>
      </c>
      <c r="AP128" s="59">
        <f t="shared" si="99"/>
        <v>0</v>
      </c>
      <c r="AQ128" s="61" t="s">
        <v>7</v>
      </c>
      <c r="AV128" s="59">
        <f t="shared" si="89"/>
        <v>0</v>
      </c>
      <c r="AW128" s="59">
        <f t="shared" si="90"/>
        <v>0</v>
      </c>
      <c r="AX128" s="59">
        <f t="shared" si="91"/>
        <v>0</v>
      </c>
      <c r="AY128" s="62" t="s">
        <v>391</v>
      </c>
      <c r="AZ128" s="62" t="s">
        <v>392</v>
      </c>
      <c r="BA128" s="51" t="s">
        <v>393</v>
      </c>
      <c r="BC128" s="59">
        <f t="shared" si="92"/>
        <v>0</v>
      </c>
      <c r="BD128" s="59">
        <f t="shared" si="93"/>
        <v>0</v>
      </c>
      <c r="BE128" s="59">
        <v>0</v>
      </c>
      <c r="BF128" s="59">
        <f t="shared" si="94"/>
        <v>0</v>
      </c>
      <c r="BH128" s="60">
        <f t="shared" si="95"/>
        <v>0</v>
      </c>
      <c r="BI128" s="60">
        <f t="shared" si="96"/>
        <v>0</v>
      </c>
      <c r="BJ128" s="60">
        <f t="shared" si="97"/>
        <v>0</v>
      </c>
    </row>
    <row r="129" spans="1:62" x14ac:dyDescent="0.2">
      <c r="A129" s="32" t="s">
        <v>123</v>
      </c>
      <c r="B129" s="32" t="s">
        <v>132</v>
      </c>
      <c r="C129" s="32" t="s">
        <v>251</v>
      </c>
      <c r="D129" s="32" t="s">
        <v>352</v>
      </c>
      <c r="E129" s="32" t="s">
        <v>361</v>
      </c>
      <c r="F129" s="33">
        <v>20</v>
      </c>
      <c r="G129" s="58">
        <v>0</v>
      </c>
      <c r="H129" s="33">
        <f t="shared" si="73"/>
        <v>0</v>
      </c>
      <c r="I129" s="33">
        <f t="shared" si="72"/>
        <v>0</v>
      </c>
      <c r="J129" s="33">
        <f t="shared" si="74"/>
        <v>0</v>
      </c>
      <c r="K129" s="57">
        <v>0</v>
      </c>
      <c r="L129" s="33">
        <f t="shared" si="75"/>
        <v>0</v>
      </c>
      <c r="M129" s="34" t="s">
        <v>484</v>
      </c>
      <c r="Z129" s="59">
        <f t="shared" si="76"/>
        <v>0</v>
      </c>
      <c r="AB129" s="59">
        <f t="shared" si="77"/>
        <v>0</v>
      </c>
      <c r="AC129" s="59">
        <f t="shared" si="78"/>
        <v>0</v>
      </c>
      <c r="AD129" s="59">
        <f t="shared" si="79"/>
        <v>0</v>
      </c>
      <c r="AE129" s="59">
        <f t="shared" si="80"/>
        <v>0</v>
      </c>
      <c r="AF129" s="59">
        <f t="shared" si="81"/>
        <v>0</v>
      </c>
      <c r="AG129" s="59">
        <f t="shared" si="82"/>
        <v>0</v>
      </c>
      <c r="AH129" s="59">
        <f t="shared" si="83"/>
        <v>0</v>
      </c>
      <c r="AI129" s="51" t="s">
        <v>132</v>
      </c>
      <c r="AJ129" s="60">
        <f t="shared" si="84"/>
        <v>0</v>
      </c>
      <c r="AK129" s="60">
        <f t="shared" si="85"/>
        <v>0</v>
      </c>
      <c r="AL129" s="60">
        <f t="shared" si="86"/>
        <v>0</v>
      </c>
      <c r="AN129" s="59">
        <v>21</v>
      </c>
      <c r="AO129" s="59">
        <f t="shared" si="98"/>
        <v>0</v>
      </c>
      <c r="AP129" s="59">
        <f t="shared" si="99"/>
        <v>0</v>
      </c>
      <c r="AQ129" s="61" t="s">
        <v>7</v>
      </c>
      <c r="AV129" s="59">
        <f t="shared" si="89"/>
        <v>0</v>
      </c>
      <c r="AW129" s="59">
        <f t="shared" si="90"/>
        <v>0</v>
      </c>
      <c r="AX129" s="59">
        <f t="shared" si="91"/>
        <v>0</v>
      </c>
      <c r="AY129" s="62" t="s">
        <v>391</v>
      </c>
      <c r="AZ129" s="62" t="s">
        <v>392</v>
      </c>
      <c r="BA129" s="51" t="s">
        <v>393</v>
      </c>
      <c r="BC129" s="59">
        <f t="shared" si="92"/>
        <v>0</v>
      </c>
      <c r="BD129" s="59">
        <f t="shared" si="93"/>
        <v>0</v>
      </c>
      <c r="BE129" s="59">
        <v>0</v>
      </c>
      <c r="BF129" s="59">
        <f t="shared" si="94"/>
        <v>0</v>
      </c>
      <c r="BH129" s="60">
        <f t="shared" si="95"/>
        <v>0</v>
      </c>
      <c r="BI129" s="60">
        <f t="shared" si="96"/>
        <v>0</v>
      </c>
      <c r="BJ129" s="60">
        <f t="shared" si="97"/>
        <v>0</v>
      </c>
    </row>
    <row r="130" spans="1:62" x14ac:dyDescent="0.2">
      <c r="A130" s="32" t="s">
        <v>124</v>
      </c>
      <c r="B130" s="32" t="s">
        <v>132</v>
      </c>
      <c r="C130" s="32" t="s">
        <v>252</v>
      </c>
      <c r="D130" s="32" t="s">
        <v>353</v>
      </c>
      <c r="E130" s="32" t="s">
        <v>361</v>
      </c>
      <c r="F130" s="33">
        <v>5</v>
      </c>
      <c r="G130" s="58">
        <v>0</v>
      </c>
      <c r="H130" s="33">
        <f t="shared" si="73"/>
        <v>0</v>
      </c>
      <c r="I130" s="33">
        <f t="shared" si="72"/>
        <v>0</v>
      </c>
      <c r="J130" s="33">
        <f t="shared" si="74"/>
        <v>0</v>
      </c>
      <c r="K130" s="57">
        <v>0</v>
      </c>
      <c r="L130" s="33">
        <f t="shared" si="75"/>
        <v>0</v>
      </c>
      <c r="M130" s="34" t="s">
        <v>484</v>
      </c>
      <c r="Z130" s="59">
        <f t="shared" si="76"/>
        <v>0</v>
      </c>
      <c r="AB130" s="59">
        <f t="shared" si="77"/>
        <v>0</v>
      </c>
      <c r="AC130" s="59">
        <f t="shared" si="78"/>
        <v>0</v>
      </c>
      <c r="AD130" s="59">
        <f t="shared" si="79"/>
        <v>0</v>
      </c>
      <c r="AE130" s="59">
        <f t="shared" si="80"/>
        <v>0</v>
      </c>
      <c r="AF130" s="59">
        <f t="shared" si="81"/>
        <v>0</v>
      </c>
      <c r="AG130" s="59">
        <f t="shared" si="82"/>
        <v>0</v>
      </c>
      <c r="AH130" s="59">
        <f t="shared" si="83"/>
        <v>0</v>
      </c>
      <c r="AI130" s="51" t="s">
        <v>132</v>
      </c>
      <c r="AJ130" s="60">
        <f t="shared" si="84"/>
        <v>0</v>
      </c>
      <c r="AK130" s="60">
        <f t="shared" si="85"/>
        <v>0</v>
      </c>
      <c r="AL130" s="60">
        <f t="shared" si="86"/>
        <v>0</v>
      </c>
      <c r="AN130" s="59">
        <v>21</v>
      </c>
      <c r="AO130" s="59">
        <f t="shared" si="98"/>
        <v>0</v>
      </c>
      <c r="AP130" s="59">
        <f t="shared" si="99"/>
        <v>0</v>
      </c>
      <c r="AQ130" s="61" t="s">
        <v>7</v>
      </c>
      <c r="AV130" s="59">
        <f t="shared" si="89"/>
        <v>0</v>
      </c>
      <c r="AW130" s="59">
        <f t="shared" si="90"/>
        <v>0</v>
      </c>
      <c r="AX130" s="59">
        <f t="shared" si="91"/>
        <v>0</v>
      </c>
      <c r="AY130" s="62" t="s">
        <v>391</v>
      </c>
      <c r="AZ130" s="62" t="s">
        <v>392</v>
      </c>
      <c r="BA130" s="51" t="s">
        <v>393</v>
      </c>
      <c r="BC130" s="59">
        <f t="shared" si="92"/>
        <v>0</v>
      </c>
      <c r="BD130" s="59">
        <f t="shared" si="93"/>
        <v>0</v>
      </c>
      <c r="BE130" s="59">
        <v>0</v>
      </c>
      <c r="BF130" s="59">
        <f t="shared" si="94"/>
        <v>0</v>
      </c>
      <c r="BH130" s="60">
        <f t="shared" si="95"/>
        <v>0</v>
      </c>
      <c r="BI130" s="60">
        <f t="shared" si="96"/>
        <v>0</v>
      </c>
      <c r="BJ130" s="60">
        <f t="shared" si="97"/>
        <v>0</v>
      </c>
    </row>
    <row r="131" spans="1:62" x14ac:dyDescent="0.2">
      <c r="A131" s="32" t="s">
        <v>125</v>
      </c>
      <c r="B131" s="32" t="s">
        <v>132</v>
      </c>
      <c r="C131" s="32" t="s">
        <v>253</v>
      </c>
      <c r="D131" s="32" t="s">
        <v>354</v>
      </c>
      <c r="E131" s="32" t="s">
        <v>361</v>
      </c>
      <c r="F131" s="33">
        <v>2</v>
      </c>
      <c r="G131" s="58">
        <v>0</v>
      </c>
      <c r="H131" s="33">
        <f t="shared" si="73"/>
        <v>0</v>
      </c>
      <c r="I131" s="33">
        <f t="shared" si="72"/>
        <v>0</v>
      </c>
      <c r="J131" s="33">
        <f t="shared" si="74"/>
        <v>0</v>
      </c>
      <c r="K131" s="57">
        <v>0</v>
      </c>
      <c r="L131" s="33">
        <f t="shared" si="75"/>
        <v>0</v>
      </c>
      <c r="M131" s="34" t="s">
        <v>484</v>
      </c>
      <c r="Z131" s="59">
        <f t="shared" si="76"/>
        <v>0</v>
      </c>
      <c r="AB131" s="59">
        <f t="shared" si="77"/>
        <v>0</v>
      </c>
      <c r="AC131" s="59">
        <f t="shared" si="78"/>
        <v>0</v>
      </c>
      <c r="AD131" s="59">
        <f t="shared" si="79"/>
        <v>0</v>
      </c>
      <c r="AE131" s="59">
        <f t="shared" si="80"/>
        <v>0</v>
      </c>
      <c r="AF131" s="59">
        <f t="shared" si="81"/>
        <v>0</v>
      </c>
      <c r="AG131" s="59">
        <f t="shared" si="82"/>
        <v>0</v>
      </c>
      <c r="AH131" s="59">
        <f t="shared" si="83"/>
        <v>0</v>
      </c>
      <c r="AI131" s="51" t="s">
        <v>132</v>
      </c>
      <c r="AJ131" s="60">
        <f t="shared" si="84"/>
        <v>0</v>
      </c>
      <c r="AK131" s="60">
        <f t="shared" si="85"/>
        <v>0</v>
      </c>
      <c r="AL131" s="60">
        <f t="shared" si="86"/>
        <v>0</v>
      </c>
      <c r="AN131" s="59">
        <v>21</v>
      </c>
      <c r="AO131" s="59">
        <f t="shared" si="98"/>
        <v>0</v>
      </c>
      <c r="AP131" s="59">
        <f t="shared" si="99"/>
        <v>0</v>
      </c>
      <c r="AQ131" s="61" t="s">
        <v>7</v>
      </c>
      <c r="AV131" s="59">
        <f t="shared" si="89"/>
        <v>0</v>
      </c>
      <c r="AW131" s="59">
        <f t="shared" si="90"/>
        <v>0</v>
      </c>
      <c r="AX131" s="59">
        <f t="shared" si="91"/>
        <v>0</v>
      </c>
      <c r="AY131" s="62" t="s">
        <v>391</v>
      </c>
      <c r="AZ131" s="62" t="s">
        <v>392</v>
      </c>
      <c r="BA131" s="51" t="s">
        <v>393</v>
      </c>
      <c r="BC131" s="59">
        <f t="shared" si="92"/>
        <v>0</v>
      </c>
      <c r="BD131" s="59">
        <f t="shared" si="93"/>
        <v>0</v>
      </c>
      <c r="BE131" s="59">
        <v>0</v>
      </c>
      <c r="BF131" s="59">
        <f t="shared" si="94"/>
        <v>0</v>
      </c>
      <c r="BH131" s="60">
        <f t="shared" si="95"/>
        <v>0</v>
      </c>
      <c r="BI131" s="60">
        <f t="shared" si="96"/>
        <v>0</v>
      </c>
      <c r="BJ131" s="60">
        <f t="shared" si="97"/>
        <v>0</v>
      </c>
    </row>
    <row r="132" spans="1:62" x14ac:dyDescent="0.2">
      <c r="A132" s="32" t="s">
        <v>126</v>
      </c>
      <c r="B132" s="32" t="s">
        <v>132</v>
      </c>
      <c r="C132" s="32" t="s">
        <v>254</v>
      </c>
      <c r="D132" s="32" t="s">
        <v>355</v>
      </c>
      <c r="E132" s="32" t="s">
        <v>361</v>
      </c>
      <c r="F132" s="33">
        <v>20</v>
      </c>
      <c r="G132" s="58">
        <v>0</v>
      </c>
      <c r="H132" s="33">
        <f t="shared" si="73"/>
        <v>0</v>
      </c>
      <c r="I132" s="33">
        <f t="shared" si="72"/>
        <v>0</v>
      </c>
      <c r="J132" s="33">
        <f t="shared" si="74"/>
        <v>0</v>
      </c>
      <c r="K132" s="57">
        <v>0</v>
      </c>
      <c r="L132" s="33">
        <f t="shared" si="75"/>
        <v>0</v>
      </c>
      <c r="M132" s="34" t="s">
        <v>484</v>
      </c>
      <c r="Z132" s="59">
        <f t="shared" si="76"/>
        <v>0</v>
      </c>
      <c r="AB132" s="59">
        <f t="shared" si="77"/>
        <v>0</v>
      </c>
      <c r="AC132" s="59">
        <f t="shared" si="78"/>
        <v>0</v>
      </c>
      <c r="AD132" s="59">
        <f t="shared" si="79"/>
        <v>0</v>
      </c>
      <c r="AE132" s="59">
        <f t="shared" si="80"/>
        <v>0</v>
      </c>
      <c r="AF132" s="59">
        <f t="shared" si="81"/>
        <v>0</v>
      </c>
      <c r="AG132" s="59">
        <f t="shared" si="82"/>
        <v>0</v>
      </c>
      <c r="AH132" s="59">
        <f t="shared" si="83"/>
        <v>0</v>
      </c>
      <c r="AI132" s="51" t="s">
        <v>132</v>
      </c>
      <c r="AJ132" s="60">
        <f t="shared" si="84"/>
        <v>0</v>
      </c>
      <c r="AK132" s="60">
        <f t="shared" si="85"/>
        <v>0</v>
      </c>
      <c r="AL132" s="60">
        <f t="shared" si="86"/>
        <v>0</v>
      </c>
      <c r="AN132" s="59">
        <v>21</v>
      </c>
      <c r="AO132" s="59">
        <f t="shared" si="98"/>
        <v>0</v>
      </c>
      <c r="AP132" s="59">
        <f t="shared" si="99"/>
        <v>0</v>
      </c>
      <c r="AQ132" s="61" t="s">
        <v>7</v>
      </c>
      <c r="AV132" s="59">
        <f t="shared" si="89"/>
        <v>0</v>
      </c>
      <c r="AW132" s="59">
        <f t="shared" si="90"/>
        <v>0</v>
      </c>
      <c r="AX132" s="59">
        <f t="shared" si="91"/>
        <v>0</v>
      </c>
      <c r="AY132" s="62" t="s">
        <v>391</v>
      </c>
      <c r="AZ132" s="62" t="s">
        <v>392</v>
      </c>
      <c r="BA132" s="51" t="s">
        <v>393</v>
      </c>
      <c r="BC132" s="59">
        <f t="shared" si="92"/>
        <v>0</v>
      </c>
      <c r="BD132" s="59">
        <f t="shared" si="93"/>
        <v>0</v>
      </c>
      <c r="BE132" s="59">
        <v>0</v>
      </c>
      <c r="BF132" s="59">
        <f t="shared" si="94"/>
        <v>0</v>
      </c>
      <c r="BH132" s="60">
        <f t="shared" si="95"/>
        <v>0</v>
      </c>
      <c r="BI132" s="60">
        <f t="shared" si="96"/>
        <v>0</v>
      </c>
      <c r="BJ132" s="60">
        <f t="shared" si="97"/>
        <v>0</v>
      </c>
    </row>
    <row r="133" spans="1:62" x14ac:dyDescent="0.2">
      <c r="A133" s="32" t="s">
        <v>127</v>
      </c>
      <c r="B133" s="32" t="s">
        <v>132</v>
      </c>
      <c r="C133" s="32" t="s">
        <v>460</v>
      </c>
      <c r="D133" s="32" t="s">
        <v>482</v>
      </c>
      <c r="E133" s="32" t="s">
        <v>361</v>
      </c>
      <c r="F133" s="33">
        <v>100</v>
      </c>
      <c r="G133" s="58">
        <v>0</v>
      </c>
      <c r="H133" s="33">
        <f>F133*G133</f>
        <v>0</v>
      </c>
      <c r="I133" s="33">
        <f>F133*AP133</f>
        <v>0</v>
      </c>
      <c r="J133" s="33">
        <f>H133+I133</f>
        <v>0</v>
      </c>
      <c r="K133" s="57">
        <v>0</v>
      </c>
      <c r="L133" s="33">
        <f>F133*K133</f>
        <v>0</v>
      </c>
      <c r="M133" s="34" t="s">
        <v>484</v>
      </c>
      <c r="Z133" s="59">
        <f>IF(AQ133="5",BJ133,0)</f>
        <v>0</v>
      </c>
      <c r="AB133" s="59">
        <f>IF(AQ133="1",BH133,0)</f>
        <v>0</v>
      </c>
      <c r="AC133" s="59">
        <f>IF(AQ133="1",BI133,0)</f>
        <v>0</v>
      </c>
      <c r="AD133" s="59">
        <f>IF(AQ133="7",BH133,0)</f>
        <v>0</v>
      </c>
      <c r="AE133" s="59">
        <f>IF(AQ133="7",BI133,0)</f>
        <v>0</v>
      </c>
      <c r="AF133" s="59">
        <f>IF(AQ133="2",BH133,0)</f>
        <v>0</v>
      </c>
      <c r="AG133" s="59">
        <f>IF(AQ133="2",BI133,0)</f>
        <v>0</v>
      </c>
      <c r="AH133" s="59">
        <f>IF(AQ133="0",BJ133,0)</f>
        <v>0</v>
      </c>
      <c r="AI133" s="51" t="s">
        <v>132</v>
      </c>
      <c r="AJ133" s="60">
        <f>IF(AN133=0,J133,0)</f>
        <v>0</v>
      </c>
      <c r="AK133" s="60">
        <f>IF(AN133=15,J133,0)</f>
        <v>0</v>
      </c>
      <c r="AL133" s="60">
        <f>IF(AN133=21,J133,0)</f>
        <v>0</v>
      </c>
      <c r="AN133" s="59">
        <v>21</v>
      </c>
      <c r="AO133" s="59">
        <f>G133*0.9</f>
        <v>0</v>
      </c>
      <c r="AP133" s="59">
        <f>G133*(1-0.9)</f>
        <v>0</v>
      </c>
      <c r="AQ133" s="61" t="s">
        <v>7</v>
      </c>
      <c r="AV133" s="59">
        <f>AW133+AX133</f>
        <v>0</v>
      </c>
      <c r="AW133" s="59">
        <f>F133*AO133</f>
        <v>0</v>
      </c>
      <c r="AX133" s="59">
        <f>F133*AP133</f>
        <v>0</v>
      </c>
      <c r="AY133" s="62" t="s">
        <v>391</v>
      </c>
      <c r="AZ133" s="62" t="s">
        <v>392</v>
      </c>
      <c r="BA133" s="51" t="s">
        <v>393</v>
      </c>
      <c r="BC133" s="59">
        <f>AW133+AX133</f>
        <v>0</v>
      </c>
      <c r="BD133" s="59">
        <f>G133/(100-BE133)*100</f>
        <v>0</v>
      </c>
      <c r="BE133" s="59">
        <v>0</v>
      </c>
      <c r="BF133" s="59">
        <f>L133</f>
        <v>0</v>
      </c>
      <c r="BH133" s="60">
        <f>F133*AO133</f>
        <v>0</v>
      </c>
      <c r="BI133" s="60">
        <f>F133*AP133</f>
        <v>0</v>
      </c>
      <c r="BJ133" s="60">
        <f>F133*G133</f>
        <v>0</v>
      </c>
    </row>
    <row r="134" spans="1:62" x14ac:dyDescent="0.2">
      <c r="A134" s="32" t="s">
        <v>128</v>
      </c>
      <c r="B134" s="32" t="s">
        <v>132</v>
      </c>
      <c r="C134" s="32" t="s">
        <v>461</v>
      </c>
      <c r="D134" s="32" t="s">
        <v>462</v>
      </c>
      <c r="E134" s="32" t="s">
        <v>361</v>
      </c>
      <c r="F134" s="33">
        <v>12</v>
      </c>
      <c r="G134" s="58">
        <v>0</v>
      </c>
      <c r="H134" s="33">
        <f>F134*G134</f>
        <v>0</v>
      </c>
      <c r="I134" s="33">
        <f>F134*AP134</f>
        <v>0</v>
      </c>
      <c r="J134" s="33">
        <f>H134+I134</f>
        <v>0</v>
      </c>
      <c r="K134" s="57">
        <v>0</v>
      </c>
      <c r="L134" s="33">
        <f>F134*K134</f>
        <v>0</v>
      </c>
      <c r="M134" s="34" t="s">
        <v>484</v>
      </c>
      <c r="Z134" s="59">
        <f>IF(AQ134="5",BJ134,0)</f>
        <v>0</v>
      </c>
      <c r="AB134" s="59">
        <f>IF(AQ134="1",BH134,0)</f>
        <v>0</v>
      </c>
      <c r="AC134" s="59">
        <f>IF(AQ134="1",BI134,0)</f>
        <v>0</v>
      </c>
      <c r="AD134" s="59">
        <f>IF(AQ134="7",BH134,0)</f>
        <v>0</v>
      </c>
      <c r="AE134" s="59">
        <f>IF(AQ134="7",BI134,0)</f>
        <v>0</v>
      </c>
      <c r="AF134" s="59">
        <f>IF(AQ134="2",BH134,0)</f>
        <v>0</v>
      </c>
      <c r="AG134" s="59">
        <f>IF(AQ134="2",BI134,0)</f>
        <v>0</v>
      </c>
      <c r="AH134" s="59">
        <f>IF(AQ134="0",BJ134,0)</f>
        <v>0</v>
      </c>
      <c r="AI134" s="51" t="s">
        <v>132</v>
      </c>
      <c r="AJ134" s="60">
        <f>IF(AN134=0,J134,0)</f>
        <v>0</v>
      </c>
      <c r="AK134" s="60">
        <f>IF(AN134=15,J134,0)</f>
        <v>0</v>
      </c>
      <c r="AL134" s="60">
        <f>IF(AN134=21,J134,0)</f>
        <v>0</v>
      </c>
      <c r="AN134" s="59">
        <v>21</v>
      </c>
      <c r="AO134" s="59">
        <f>G134*0.9</f>
        <v>0</v>
      </c>
      <c r="AP134" s="59">
        <f>G134*(1-0.9)</f>
        <v>0</v>
      </c>
      <c r="AQ134" s="61" t="s">
        <v>7</v>
      </c>
      <c r="AV134" s="59">
        <f>AW134+AX134</f>
        <v>0</v>
      </c>
      <c r="AW134" s="59">
        <f>F134*AO134</f>
        <v>0</v>
      </c>
      <c r="AX134" s="59">
        <f>F134*AP134</f>
        <v>0</v>
      </c>
      <c r="AY134" s="62" t="s">
        <v>391</v>
      </c>
      <c r="AZ134" s="62" t="s">
        <v>392</v>
      </c>
      <c r="BA134" s="51" t="s">
        <v>393</v>
      </c>
      <c r="BC134" s="59">
        <f>AW134+AX134</f>
        <v>0</v>
      </c>
      <c r="BD134" s="59">
        <f>G134/(100-BE134)*100</f>
        <v>0</v>
      </c>
      <c r="BE134" s="59">
        <v>0</v>
      </c>
      <c r="BF134" s="59">
        <f>L134</f>
        <v>0</v>
      </c>
      <c r="BH134" s="60">
        <f>F134*AO134</f>
        <v>0</v>
      </c>
      <c r="BI134" s="60">
        <f>F134*AP134</f>
        <v>0</v>
      </c>
      <c r="BJ134" s="60">
        <f>F134*G134</f>
        <v>0</v>
      </c>
    </row>
    <row r="135" spans="1:62" x14ac:dyDescent="0.2">
      <c r="A135" s="32" t="s">
        <v>129</v>
      </c>
      <c r="B135" s="32" t="s">
        <v>132</v>
      </c>
      <c r="C135" s="32" t="s">
        <v>474</v>
      </c>
      <c r="D135" s="32" t="s">
        <v>475</v>
      </c>
      <c r="E135" s="32" t="s">
        <v>361</v>
      </c>
      <c r="F135" s="33">
        <v>1</v>
      </c>
      <c r="G135" s="58">
        <v>0</v>
      </c>
      <c r="H135" s="33">
        <f>F135*G135</f>
        <v>0</v>
      </c>
      <c r="I135" s="33">
        <f>F135*AP135</f>
        <v>0</v>
      </c>
      <c r="J135" s="33">
        <f>H135+I135</f>
        <v>0</v>
      </c>
      <c r="K135" s="57">
        <v>0</v>
      </c>
      <c r="L135" s="33">
        <f>F135*K135</f>
        <v>0</v>
      </c>
      <c r="M135" s="34" t="s">
        <v>484</v>
      </c>
      <c r="Z135" s="59">
        <f>IF(AQ135="5",BJ135,0)</f>
        <v>0</v>
      </c>
      <c r="AB135" s="59">
        <f>IF(AQ135="1",BH135,0)</f>
        <v>0</v>
      </c>
      <c r="AC135" s="59">
        <f>IF(AQ135="1",BI135,0)</f>
        <v>0</v>
      </c>
      <c r="AD135" s="59">
        <f>IF(AQ135="7",BH135,0)</f>
        <v>0</v>
      </c>
      <c r="AE135" s="59">
        <f>IF(AQ135="7",BI135,0)</f>
        <v>0</v>
      </c>
      <c r="AF135" s="59">
        <f>IF(AQ135="2",BH135,0)</f>
        <v>0</v>
      </c>
      <c r="AG135" s="59">
        <f>IF(AQ135="2",BI135,0)</f>
        <v>0</v>
      </c>
      <c r="AH135" s="59">
        <f>IF(AQ135="0",BJ135,0)</f>
        <v>0</v>
      </c>
      <c r="AI135" s="51" t="s">
        <v>132</v>
      </c>
      <c r="AJ135" s="60">
        <f>IF(AN135=0,J135,0)</f>
        <v>0</v>
      </c>
      <c r="AK135" s="60">
        <f>IF(AN135=15,J135,0)</f>
        <v>0</v>
      </c>
      <c r="AL135" s="60">
        <f>IF(AN135=21,J135,0)</f>
        <v>0</v>
      </c>
      <c r="AN135" s="59">
        <v>21</v>
      </c>
      <c r="AO135" s="59">
        <f>G135*0.9</f>
        <v>0</v>
      </c>
      <c r="AP135" s="59">
        <f>G135*(1-0.9)</f>
        <v>0</v>
      </c>
      <c r="AQ135" s="61" t="s">
        <v>7</v>
      </c>
      <c r="AV135" s="59">
        <f>AW135+AX135</f>
        <v>0</v>
      </c>
      <c r="AW135" s="59">
        <f>F135*AO135</f>
        <v>0</v>
      </c>
      <c r="AX135" s="59">
        <f>F135*AP135</f>
        <v>0</v>
      </c>
      <c r="AY135" s="62" t="s">
        <v>391</v>
      </c>
      <c r="AZ135" s="62" t="s">
        <v>392</v>
      </c>
      <c r="BA135" s="51" t="s">
        <v>393</v>
      </c>
      <c r="BC135" s="59">
        <f>AW135+AX135</f>
        <v>0</v>
      </c>
      <c r="BD135" s="59">
        <f>G135/(100-BE135)*100</f>
        <v>0</v>
      </c>
      <c r="BE135" s="59">
        <v>0</v>
      </c>
      <c r="BF135" s="59">
        <f>L135</f>
        <v>0</v>
      </c>
      <c r="BH135" s="60">
        <f>F135*AO135</f>
        <v>0</v>
      </c>
      <c r="BI135" s="60">
        <f>F135*AP135</f>
        <v>0</v>
      </c>
      <c r="BJ135" s="60">
        <f>F135*G135</f>
        <v>0</v>
      </c>
    </row>
    <row r="136" spans="1:62" x14ac:dyDescent="0.2">
      <c r="A136" s="32" t="s">
        <v>480</v>
      </c>
      <c r="B136" s="32" t="s">
        <v>132</v>
      </c>
      <c r="C136" s="32" t="s">
        <v>476</v>
      </c>
      <c r="D136" s="32" t="s">
        <v>477</v>
      </c>
      <c r="E136" s="32" t="s">
        <v>361</v>
      </c>
      <c r="F136" s="33">
        <v>1</v>
      </c>
      <c r="G136" s="58">
        <v>0</v>
      </c>
      <c r="H136" s="33">
        <f>F136*G136</f>
        <v>0</v>
      </c>
      <c r="I136" s="33">
        <f>F136*AP136</f>
        <v>0</v>
      </c>
      <c r="J136" s="33">
        <f>H136+I136</f>
        <v>0</v>
      </c>
      <c r="K136" s="57">
        <v>0</v>
      </c>
      <c r="L136" s="33">
        <f>F136*K136</f>
        <v>0</v>
      </c>
      <c r="M136" s="34" t="s">
        <v>484</v>
      </c>
      <c r="Z136" s="59">
        <f>IF(AQ136="5",BJ136,0)</f>
        <v>0</v>
      </c>
      <c r="AB136" s="59">
        <f>IF(AQ136="1",BH136,0)</f>
        <v>0</v>
      </c>
      <c r="AC136" s="59">
        <f>IF(AQ136="1",BI136,0)</f>
        <v>0</v>
      </c>
      <c r="AD136" s="59">
        <f>IF(AQ136="7",BH136,0)</f>
        <v>0</v>
      </c>
      <c r="AE136" s="59">
        <f>IF(AQ136="7",BI136,0)</f>
        <v>0</v>
      </c>
      <c r="AF136" s="59">
        <f>IF(AQ136="2",BH136,0)</f>
        <v>0</v>
      </c>
      <c r="AG136" s="59">
        <f>IF(AQ136="2",BI136,0)</f>
        <v>0</v>
      </c>
      <c r="AH136" s="59">
        <f>IF(AQ136="0",BJ136,0)</f>
        <v>0</v>
      </c>
      <c r="AI136" s="51" t="s">
        <v>132</v>
      </c>
      <c r="AJ136" s="60">
        <f>IF(AN136=0,J136,0)</f>
        <v>0</v>
      </c>
      <c r="AK136" s="60">
        <f>IF(AN136=15,J136,0)</f>
        <v>0</v>
      </c>
      <c r="AL136" s="60">
        <f>IF(AN136=21,J136,0)</f>
        <v>0</v>
      </c>
      <c r="AN136" s="59">
        <v>21</v>
      </c>
      <c r="AO136" s="59">
        <f>G136*0.9</f>
        <v>0</v>
      </c>
      <c r="AP136" s="59">
        <f>G136*(1-0.9)</f>
        <v>0</v>
      </c>
      <c r="AQ136" s="61" t="s">
        <v>7</v>
      </c>
      <c r="AV136" s="59">
        <f>AW136+AX136</f>
        <v>0</v>
      </c>
      <c r="AW136" s="59">
        <f>F136*AO136</f>
        <v>0</v>
      </c>
      <c r="AX136" s="59">
        <f>F136*AP136</f>
        <v>0</v>
      </c>
      <c r="AY136" s="62" t="s">
        <v>391</v>
      </c>
      <c r="AZ136" s="62" t="s">
        <v>392</v>
      </c>
      <c r="BA136" s="51" t="s">
        <v>393</v>
      </c>
      <c r="BC136" s="59">
        <f>AW136+AX136</f>
        <v>0</v>
      </c>
      <c r="BD136" s="59">
        <f>G136/(100-BE136)*100</f>
        <v>0</v>
      </c>
      <c r="BE136" s="59">
        <v>0</v>
      </c>
      <c r="BF136" s="59">
        <f>L136</f>
        <v>0</v>
      </c>
      <c r="BH136" s="60">
        <f>F136*AO136</f>
        <v>0</v>
      </c>
      <c r="BI136" s="60">
        <f>F136*AP136</f>
        <v>0</v>
      </c>
      <c r="BJ136" s="60">
        <f>F136*G136</f>
        <v>0</v>
      </c>
    </row>
    <row r="137" spans="1:62" x14ac:dyDescent="0.2">
      <c r="A137" s="32" t="s">
        <v>481</v>
      </c>
      <c r="B137" s="32" t="s">
        <v>132</v>
      </c>
      <c r="C137" s="32" t="s">
        <v>478</v>
      </c>
      <c r="D137" s="32" t="s">
        <v>479</v>
      </c>
      <c r="E137" s="32" t="s">
        <v>361</v>
      </c>
      <c r="F137" s="33">
        <v>1</v>
      </c>
      <c r="G137" s="58">
        <v>0</v>
      </c>
      <c r="H137" s="33">
        <f>F137*G137</f>
        <v>0</v>
      </c>
      <c r="I137" s="33">
        <f>F137*AP137</f>
        <v>0</v>
      </c>
      <c r="J137" s="33">
        <f>H137+I137</f>
        <v>0</v>
      </c>
      <c r="K137" s="57">
        <v>0</v>
      </c>
      <c r="L137" s="33">
        <f>F137*K137</f>
        <v>0</v>
      </c>
      <c r="M137" s="34" t="s">
        <v>484</v>
      </c>
      <c r="Z137" s="59">
        <f>IF(AQ137="5",BJ137,0)</f>
        <v>0</v>
      </c>
      <c r="AB137" s="59">
        <f>IF(AQ137="1",BH137,0)</f>
        <v>0</v>
      </c>
      <c r="AC137" s="59">
        <f>IF(AQ137="1",BI137,0)</f>
        <v>0</v>
      </c>
      <c r="AD137" s="59">
        <f>IF(AQ137="7",BH137,0)</f>
        <v>0</v>
      </c>
      <c r="AE137" s="59">
        <f>IF(AQ137="7",BI137,0)</f>
        <v>0</v>
      </c>
      <c r="AF137" s="59">
        <f>IF(AQ137="2",BH137,0)</f>
        <v>0</v>
      </c>
      <c r="AG137" s="59">
        <f>IF(AQ137="2",BI137,0)</f>
        <v>0</v>
      </c>
      <c r="AH137" s="59">
        <f>IF(AQ137="0",BJ137,0)</f>
        <v>0</v>
      </c>
      <c r="AI137" s="51" t="s">
        <v>132</v>
      </c>
      <c r="AJ137" s="60">
        <f>IF(AN137=0,J137,0)</f>
        <v>0</v>
      </c>
      <c r="AK137" s="60">
        <f>IF(AN137=15,J137,0)</f>
        <v>0</v>
      </c>
      <c r="AL137" s="60">
        <f>IF(AN137=21,J137,0)</f>
        <v>0</v>
      </c>
      <c r="AN137" s="59">
        <v>21</v>
      </c>
      <c r="AO137" s="59">
        <f>G137*0.9</f>
        <v>0</v>
      </c>
      <c r="AP137" s="59">
        <f>G137*(1-0.9)</f>
        <v>0</v>
      </c>
      <c r="AQ137" s="61" t="s">
        <v>7</v>
      </c>
      <c r="AV137" s="59">
        <f>AW137+AX137</f>
        <v>0</v>
      </c>
      <c r="AW137" s="59">
        <f>F137*AO137</f>
        <v>0</v>
      </c>
      <c r="AX137" s="59">
        <f>F137*AP137</f>
        <v>0</v>
      </c>
      <c r="AY137" s="62" t="s">
        <v>391</v>
      </c>
      <c r="AZ137" s="62" t="s">
        <v>392</v>
      </c>
      <c r="BA137" s="51" t="s">
        <v>393</v>
      </c>
      <c r="BC137" s="59">
        <f>AW137+AX137</f>
        <v>0</v>
      </c>
      <c r="BD137" s="59">
        <f>G137/(100-BE137)*100</f>
        <v>0</v>
      </c>
      <c r="BE137" s="59">
        <v>0</v>
      </c>
      <c r="BF137" s="59">
        <f>L137</f>
        <v>0</v>
      </c>
      <c r="BH137" s="60">
        <f>F137*AO137</f>
        <v>0</v>
      </c>
      <c r="BI137" s="60">
        <f>F137*AP137</f>
        <v>0</v>
      </c>
      <c r="BJ137" s="60">
        <f>F137*G137</f>
        <v>0</v>
      </c>
    </row>
    <row r="138" spans="1:62" x14ac:dyDescent="0.2">
      <c r="A138" s="65"/>
      <c r="B138" s="65"/>
      <c r="C138" s="65"/>
      <c r="D138" s="65"/>
      <c r="E138" s="65"/>
      <c r="F138" s="65"/>
      <c r="G138" s="65"/>
      <c r="H138" s="86" t="s">
        <v>372</v>
      </c>
      <c r="I138" s="74"/>
      <c r="J138" s="5">
        <f>J12</f>
        <v>0</v>
      </c>
      <c r="K138" s="65"/>
      <c r="L138" s="65"/>
      <c r="M138" s="65"/>
    </row>
    <row r="139" spans="1:62" ht="10.7" customHeight="1" x14ac:dyDescent="0.2">
      <c r="A139" s="66" t="s">
        <v>130</v>
      </c>
    </row>
    <row r="140" spans="1:62" ht="140.1" customHeight="1" x14ac:dyDescent="0.2">
      <c r="A140" s="87" t="s">
        <v>483</v>
      </c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</row>
  </sheetData>
  <sheetProtection algorithmName="SHA-512" hashValue="mMvaSnKDsbR78vXdhW/L//KAgnCtzycTeSgg0G5gx+KAb+LU7BjXiT99gty/2r39/QgQzu5vSVWnRxlI3uKXNQ==" saltValue="+cHAa45jRb8EgqHDxYIMIQ==" spinCount="100000" sheet="1" objects="1" scenarios="1" selectLockedCells="1"/>
  <mergeCells count="29">
    <mergeCell ref="H10:J10"/>
    <mergeCell ref="K10:L10"/>
    <mergeCell ref="H138:I138"/>
    <mergeCell ref="A140:M140"/>
    <mergeCell ref="A8:B9"/>
    <mergeCell ref="C8:D9"/>
    <mergeCell ref="E8:F9"/>
    <mergeCell ref="G8:G9"/>
    <mergeCell ref="H8:H9"/>
    <mergeCell ref="I8:M9"/>
    <mergeCell ref="I6:M7"/>
    <mergeCell ref="A4:B5"/>
    <mergeCell ref="C4:D5"/>
    <mergeCell ref="E4:F5"/>
    <mergeCell ref="G4:G5"/>
    <mergeCell ref="H4:H5"/>
    <mergeCell ref="I4:M5"/>
    <mergeCell ref="A6:B7"/>
    <mergeCell ref="C6:D7"/>
    <mergeCell ref="E6:F7"/>
    <mergeCell ref="G6:G7"/>
    <mergeCell ref="H6:H7"/>
    <mergeCell ref="A1:M1"/>
    <mergeCell ref="A2:B3"/>
    <mergeCell ref="C2:D3"/>
    <mergeCell ref="E2:F3"/>
    <mergeCell ref="G2:G3"/>
    <mergeCell ref="H2:H3"/>
    <mergeCell ref="I2:M3"/>
  </mergeCells>
  <phoneticPr fontId="13" type="noConversion"/>
  <pageMargins left="0.39400000000000002" right="0.39400000000000002" top="0.59099999999999997" bottom="0.59099999999999997" header="0.5" footer="0.5"/>
  <pageSetup paperSize="9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workbookViewId="0">
      <pane ySplit="10" topLeftCell="A11" activePane="bottomLeft" state="frozenSplit"/>
      <selection pane="bottomLeft" activeCell="B13" sqref="B13"/>
    </sheetView>
  </sheetViews>
  <sheetFormatPr defaultColWidth="11.42578125" defaultRowHeight="12.75" x14ac:dyDescent="0.2"/>
  <cols>
    <col min="1" max="2" width="16.7109375" customWidth="1"/>
    <col min="3" max="3" width="41.7109375" customWidth="1"/>
    <col min="4" max="4" width="22.140625" customWidth="1"/>
    <col min="5" max="5" width="21" customWidth="1"/>
    <col min="6" max="6" width="20.85546875" customWidth="1"/>
    <col min="7" max="7" width="19.7109375" customWidth="1"/>
    <col min="8" max="9" width="0" hidden="1" customWidth="1"/>
  </cols>
  <sheetData>
    <row r="1" spans="1:9" ht="72.95" customHeight="1" x14ac:dyDescent="0.35">
      <c r="A1" s="96" t="s">
        <v>397</v>
      </c>
      <c r="B1" s="97"/>
      <c r="C1" s="97"/>
      <c r="D1" s="97"/>
      <c r="E1" s="97"/>
      <c r="F1" s="97"/>
      <c r="G1" s="97"/>
    </row>
    <row r="2" spans="1:9" x14ac:dyDescent="0.2">
      <c r="A2" s="98" t="s">
        <v>1</v>
      </c>
      <c r="B2" s="99" t="s">
        <v>133</v>
      </c>
      <c r="C2" s="100"/>
      <c r="D2" s="102" t="s">
        <v>366</v>
      </c>
      <c r="E2" s="102" t="s">
        <v>373</v>
      </c>
      <c r="F2" s="103"/>
      <c r="G2" s="104"/>
      <c r="H2" s="2"/>
    </row>
    <row r="3" spans="1:9" ht="12.75" customHeight="1" x14ac:dyDescent="0.2">
      <c r="A3" s="92"/>
      <c r="B3" s="101"/>
      <c r="C3" s="101"/>
      <c r="D3" s="94"/>
      <c r="E3" s="94"/>
      <c r="F3" s="94"/>
      <c r="G3" s="95"/>
      <c r="H3" s="2"/>
    </row>
    <row r="4" spans="1:9" x14ac:dyDescent="0.2">
      <c r="A4" s="91" t="s">
        <v>2</v>
      </c>
      <c r="B4" s="93" t="s">
        <v>134</v>
      </c>
      <c r="C4" s="94"/>
      <c r="D4" s="93" t="s">
        <v>367</v>
      </c>
      <c r="E4" s="93" t="s">
        <v>374</v>
      </c>
      <c r="F4" s="94"/>
      <c r="G4" s="95"/>
      <c r="H4" s="2"/>
    </row>
    <row r="5" spans="1:9" ht="12.75" customHeight="1" x14ac:dyDescent="0.2">
      <c r="A5" s="92"/>
      <c r="B5" s="94"/>
      <c r="C5" s="94"/>
      <c r="D5" s="94"/>
      <c r="E5" s="94"/>
      <c r="F5" s="94"/>
      <c r="G5" s="95"/>
      <c r="H5" s="2"/>
    </row>
    <row r="6" spans="1:9" x14ac:dyDescent="0.2">
      <c r="A6" s="91" t="s">
        <v>3</v>
      </c>
      <c r="B6" s="93" t="s">
        <v>6</v>
      </c>
      <c r="C6" s="94"/>
      <c r="D6" s="93" t="s">
        <v>368</v>
      </c>
      <c r="E6" s="93" t="s">
        <v>375</v>
      </c>
      <c r="F6" s="94"/>
      <c r="G6" s="95"/>
      <c r="H6" s="2"/>
    </row>
    <row r="7" spans="1:9" ht="12.75" customHeight="1" x14ac:dyDescent="0.2">
      <c r="A7" s="92"/>
      <c r="B7" s="94"/>
      <c r="C7" s="94"/>
      <c r="D7" s="94"/>
      <c r="E7" s="94"/>
      <c r="F7" s="94"/>
      <c r="G7" s="95"/>
      <c r="H7" s="2"/>
    </row>
    <row r="8" spans="1:9" x14ac:dyDescent="0.2">
      <c r="A8" s="91" t="s">
        <v>369</v>
      </c>
      <c r="B8" s="93" t="s">
        <v>375</v>
      </c>
      <c r="C8" s="94"/>
      <c r="D8" s="107" t="s">
        <v>359</v>
      </c>
      <c r="E8" s="93" t="s">
        <v>6</v>
      </c>
      <c r="F8" s="94"/>
      <c r="G8" s="95"/>
      <c r="H8" s="2"/>
    </row>
    <row r="9" spans="1:9" x14ac:dyDescent="0.2">
      <c r="A9" s="105"/>
      <c r="B9" s="106"/>
      <c r="C9" s="106"/>
      <c r="D9" s="106"/>
      <c r="E9" s="106"/>
      <c r="F9" s="106"/>
      <c r="G9" s="108"/>
      <c r="H9" s="2"/>
    </row>
    <row r="10" spans="1:9" x14ac:dyDescent="0.2">
      <c r="A10" s="6" t="s">
        <v>131</v>
      </c>
      <c r="B10" s="8" t="s">
        <v>135</v>
      </c>
      <c r="C10" s="9" t="s">
        <v>398</v>
      </c>
      <c r="D10" s="10" t="s">
        <v>399</v>
      </c>
      <c r="E10" s="10" t="s">
        <v>400</v>
      </c>
      <c r="F10" s="10" t="s">
        <v>401</v>
      </c>
      <c r="G10" s="12" t="s">
        <v>402</v>
      </c>
      <c r="H10" s="3"/>
    </row>
    <row r="11" spans="1:9" x14ac:dyDescent="0.2">
      <c r="A11" s="7"/>
      <c r="B11" s="7" t="s">
        <v>136</v>
      </c>
      <c r="C11" s="7" t="s">
        <v>257</v>
      </c>
      <c r="D11" s="13">
        <f>'Stavební rozpočet'!H12</f>
        <v>0</v>
      </c>
      <c r="E11" s="13">
        <f>'Stavební rozpočet'!I12</f>
        <v>0</v>
      </c>
      <c r="F11" s="13">
        <f>'Stavební rozpočet'!J12</f>
        <v>0</v>
      </c>
      <c r="G11" s="13">
        <v>0</v>
      </c>
      <c r="H11" s="4" t="s">
        <v>403</v>
      </c>
      <c r="I11" s="4">
        <f>IF(H11="F",0,F11)</f>
        <v>0</v>
      </c>
    </row>
    <row r="13" spans="1:9" x14ac:dyDescent="0.2">
      <c r="E13" s="11" t="s">
        <v>372</v>
      </c>
      <c r="F13" s="14">
        <f>F11</f>
        <v>0</v>
      </c>
    </row>
  </sheetData>
  <sheetProtection algorithmName="SHA-512" hashValue="7ztkXrD+NohL3abC4atndqNvgqLKAD6cnLzvyHIwUAbc3ZV4l5pAZHD3KDHxPcYe5VE4ttJrDGrVDjIe4OdbiA==" saltValue="rw8XoT/XldvWWJVe/Z3bsw==" spinCount="100000" sheet="1" objects="1" scenarios="1"/>
  <mergeCells count="17">
    <mergeCell ref="A6:A7"/>
    <mergeCell ref="B6:C7"/>
    <mergeCell ref="D6:D7"/>
    <mergeCell ref="E6:G7"/>
    <mergeCell ref="A8:A9"/>
    <mergeCell ref="B8:C9"/>
    <mergeCell ref="D8:D9"/>
    <mergeCell ref="E8:G9"/>
    <mergeCell ref="A4:A5"/>
    <mergeCell ref="B4:C5"/>
    <mergeCell ref="D4:D5"/>
    <mergeCell ref="E4:G5"/>
    <mergeCell ref="A1:G1"/>
    <mergeCell ref="A2:A3"/>
    <mergeCell ref="B2:C3"/>
    <mergeCell ref="D2:D3"/>
    <mergeCell ref="E2:G3"/>
  </mergeCells>
  <pageMargins left="0.39400000000000002" right="0.39400000000000002" top="0.59099999999999997" bottom="0.59099999999999997" header="0.5" footer="0.5"/>
  <pageSetup paperSize="9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workbookViewId="0">
      <selection activeCell="D13" sqref="D13"/>
    </sheetView>
  </sheetViews>
  <sheetFormatPr defaultColWidth="11.42578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31"/>
      <c r="B1" s="15"/>
      <c r="C1" s="109" t="s">
        <v>419</v>
      </c>
      <c r="D1" s="97"/>
      <c r="E1" s="97"/>
      <c r="F1" s="97"/>
      <c r="G1" s="97"/>
      <c r="H1" s="97"/>
      <c r="I1" s="97"/>
    </row>
    <row r="2" spans="1:10" x14ac:dyDescent="0.2">
      <c r="A2" s="98" t="s">
        <v>1</v>
      </c>
      <c r="B2" s="103"/>
      <c r="C2" s="99" t="s">
        <v>133</v>
      </c>
      <c r="D2" s="100"/>
      <c r="E2" s="102" t="s">
        <v>366</v>
      </c>
      <c r="F2" s="102" t="s">
        <v>373</v>
      </c>
      <c r="G2" s="103"/>
      <c r="H2" s="102" t="s">
        <v>444</v>
      </c>
      <c r="I2" s="110"/>
      <c r="J2" s="2"/>
    </row>
    <row r="3" spans="1:10" ht="38.85" customHeight="1" x14ac:dyDescent="0.2">
      <c r="A3" s="92"/>
      <c r="B3" s="94"/>
      <c r="C3" s="101"/>
      <c r="D3" s="101"/>
      <c r="E3" s="94"/>
      <c r="F3" s="94"/>
      <c r="G3" s="94"/>
      <c r="H3" s="94"/>
      <c r="I3" s="95"/>
      <c r="J3" s="2"/>
    </row>
    <row r="4" spans="1:10" x14ac:dyDescent="0.2">
      <c r="A4" s="91" t="s">
        <v>2</v>
      </c>
      <c r="B4" s="94"/>
      <c r="C4" s="93" t="s">
        <v>134</v>
      </c>
      <c r="D4" s="94"/>
      <c r="E4" s="93" t="s">
        <v>367</v>
      </c>
      <c r="F4" s="93" t="s">
        <v>374</v>
      </c>
      <c r="G4" s="94"/>
      <c r="H4" s="93" t="s">
        <v>444</v>
      </c>
      <c r="I4" s="111"/>
      <c r="J4" s="2"/>
    </row>
    <row r="5" spans="1:10" ht="12.75" customHeight="1" x14ac:dyDescent="0.2">
      <c r="A5" s="92"/>
      <c r="B5" s="94"/>
      <c r="C5" s="94"/>
      <c r="D5" s="94"/>
      <c r="E5" s="94"/>
      <c r="F5" s="94"/>
      <c r="G5" s="94"/>
      <c r="H5" s="94"/>
      <c r="I5" s="95"/>
      <c r="J5" s="2"/>
    </row>
    <row r="6" spans="1:10" x14ac:dyDescent="0.2">
      <c r="A6" s="91" t="s">
        <v>3</v>
      </c>
      <c r="B6" s="94"/>
      <c r="C6" s="93" t="s">
        <v>6</v>
      </c>
      <c r="D6" s="94"/>
      <c r="E6" s="93" t="s">
        <v>368</v>
      </c>
      <c r="F6" s="93" t="s">
        <v>375</v>
      </c>
      <c r="G6" s="94"/>
      <c r="H6" s="93" t="s">
        <v>444</v>
      </c>
      <c r="I6" s="111"/>
      <c r="J6" s="2"/>
    </row>
    <row r="7" spans="1:10" ht="12.75" customHeight="1" x14ac:dyDescent="0.2">
      <c r="A7" s="92"/>
      <c r="B7" s="94"/>
      <c r="C7" s="94"/>
      <c r="D7" s="94"/>
      <c r="E7" s="94"/>
      <c r="F7" s="94"/>
      <c r="G7" s="94"/>
      <c r="H7" s="94"/>
      <c r="I7" s="95"/>
      <c r="J7" s="2"/>
    </row>
    <row r="8" spans="1:10" x14ac:dyDescent="0.2">
      <c r="A8" s="91" t="s">
        <v>357</v>
      </c>
      <c r="B8" s="94"/>
      <c r="C8" s="93" t="s">
        <v>6</v>
      </c>
      <c r="D8" s="94"/>
      <c r="E8" s="93" t="s">
        <v>358</v>
      </c>
      <c r="F8" s="93" t="s">
        <v>6</v>
      </c>
      <c r="G8" s="94"/>
      <c r="H8" s="107" t="s">
        <v>445</v>
      </c>
      <c r="I8" s="111" t="s">
        <v>481</v>
      </c>
      <c r="J8" s="2"/>
    </row>
    <row r="9" spans="1:10" x14ac:dyDescent="0.2">
      <c r="A9" s="92"/>
      <c r="B9" s="94"/>
      <c r="C9" s="94"/>
      <c r="D9" s="94"/>
      <c r="E9" s="94"/>
      <c r="F9" s="94"/>
      <c r="G9" s="94"/>
      <c r="H9" s="94"/>
      <c r="I9" s="95"/>
      <c r="J9" s="2"/>
    </row>
    <row r="10" spans="1:10" x14ac:dyDescent="0.2">
      <c r="A10" s="91" t="s">
        <v>4</v>
      </c>
      <c r="B10" s="94"/>
      <c r="C10" s="93" t="s">
        <v>6</v>
      </c>
      <c r="D10" s="94"/>
      <c r="E10" s="93" t="s">
        <v>369</v>
      </c>
      <c r="F10" s="93" t="s">
        <v>375</v>
      </c>
      <c r="G10" s="94"/>
      <c r="H10" s="107" t="s">
        <v>446</v>
      </c>
      <c r="I10" s="112" t="s">
        <v>6</v>
      </c>
      <c r="J10" s="2"/>
    </row>
    <row r="11" spans="1:10" x14ac:dyDescent="0.2">
      <c r="A11" s="114"/>
      <c r="B11" s="115"/>
      <c r="C11" s="115"/>
      <c r="D11" s="115"/>
      <c r="E11" s="115"/>
      <c r="F11" s="115"/>
      <c r="G11" s="115"/>
      <c r="H11" s="115"/>
      <c r="I11" s="113"/>
      <c r="J11" s="2"/>
    </row>
    <row r="12" spans="1:10" ht="18.75" customHeight="1" x14ac:dyDescent="0.2">
      <c r="A12" s="116" t="s">
        <v>404</v>
      </c>
      <c r="B12" s="117"/>
      <c r="C12" s="117"/>
      <c r="D12" s="117"/>
      <c r="E12" s="117"/>
      <c r="F12" s="117"/>
      <c r="G12" s="117"/>
      <c r="H12" s="117"/>
      <c r="I12" s="117"/>
    </row>
    <row r="13" spans="1:10" ht="26.45" customHeight="1" x14ac:dyDescent="0.2">
      <c r="A13" s="16" t="s">
        <v>405</v>
      </c>
      <c r="B13" s="118" t="s">
        <v>417</v>
      </c>
      <c r="C13" s="119"/>
      <c r="D13" s="16" t="s">
        <v>420</v>
      </c>
      <c r="E13" s="118" t="s">
        <v>429</v>
      </c>
      <c r="F13" s="119"/>
      <c r="G13" s="16" t="s">
        <v>430</v>
      </c>
      <c r="H13" s="118" t="s">
        <v>447</v>
      </c>
      <c r="I13" s="119"/>
      <c r="J13" s="2"/>
    </row>
    <row r="14" spans="1:10" ht="12.75" customHeight="1" x14ac:dyDescent="0.2">
      <c r="A14" s="17" t="s">
        <v>406</v>
      </c>
      <c r="B14" s="21" t="s">
        <v>418</v>
      </c>
      <c r="C14" s="25">
        <f>'Stavební rozpočet'!H12</f>
        <v>0</v>
      </c>
      <c r="D14" s="120" t="s">
        <v>421</v>
      </c>
      <c r="E14" s="121"/>
      <c r="F14" s="25">
        <v>0</v>
      </c>
      <c r="G14" s="120" t="s">
        <v>431</v>
      </c>
      <c r="H14" s="121"/>
      <c r="I14" s="25">
        <v>0</v>
      </c>
      <c r="J14" s="2"/>
    </row>
    <row r="15" spans="1:10" ht="12.75" customHeight="1" x14ac:dyDescent="0.2">
      <c r="A15" s="18"/>
      <c r="B15" s="21" t="s">
        <v>376</v>
      </c>
      <c r="C15" s="25">
        <f>'Stavební rozpočet'!I12</f>
        <v>0</v>
      </c>
      <c r="D15" s="120" t="s">
        <v>422</v>
      </c>
      <c r="E15" s="121"/>
      <c r="F15" s="25">
        <v>0</v>
      </c>
      <c r="G15" s="120" t="s">
        <v>432</v>
      </c>
      <c r="H15" s="121"/>
      <c r="I15" s="25">
        <v>0</v>
      </c>
      <c r="J15" s="2"/>
    </row>
    <row r="16" spans="1:10" ht="12.75" customHeight="1" x14ac:dyDescent="0.2">
      <c r="A16" s="17" t="s">
        <v>407</v>
      </c>
      <c r="B16" s="21" t="s">
        <v>418</v>
      </c>
      <c r="C16" s="25">
        <v>0</v>
      </c>
      <c r="D16" s="120" t="s">
        <v>423</v>
      </c>
      <c r="E16" s="121"/>
      <c r="F16" s="25">
        <v>0</v>
      </c>
      <c r="G16" s="120" t="s">
        <v>433</v>
      </c>
      <c r="H16" s="121"/>
      <c r="I16" s="25">
        <v>0</v>
      </c>
      <c r="J16" s="2"/>
    </row>
    <row r="17" spans="1:10" ht="12.75" customHeight="1" x14ac:dyDescent="0.2">
      <c r="A17" s="18"/>
      <c r="B17" s="21" t="s">
        <v>376</v>
      </c>
      <c r="C17" s="25">
        <v>0</v>
      </c>
      <c r="D17" s="120"/>
      <c r="E17" s="121"/>
      <c r="F17" s="26"/>
      <c r="G17" s="120" t="s">
        <v>434</v>
      </c>
      <c r="H17" s="121"/>
      <c r="I17" s="25">
        <v>0</v>
      </c>
      <c r="J17" s="2"/>
    </row>
    <row r="18" spans="1:10" ht="12.75" customHeight="1" x14ac:dyDescent="0.2">
      <c r="A18" s="17" t="s">
        <v>408</v>
      </c>
      <c r="B18" s="21" t="s">
        <v>418</v>
      </c>
      <c r="C18" s="25">
        <v>0</v>
      </c>
      <c r="D18" s="120"/>
      <c r="E18" s="121"/>
      <c r="F18" s="26"/>
      <c r="G18" s="120" t="s">
        <v>435</v>
      </c>
      <c r="H18" s="121"/>
      <c r="I18" s="25">
        <v>0</v>
      </c>
      <c r="J18" s="2"/>
    </row>
    <row r="19" spans="1:10" ht="12.75" customHeight="1" x14ac:dyDescent="0.2">
      <c r="A19" s="18"/>
      <c r="B19" s="21" t="s">
        <v>376</v>
      </c>
      <c r="C19" s="25">
        <v>0</v>
      </c>
      <c r="D19" s="120"/>
      <c r="E19" s="121"/>
      <c r="F19" s="26"/>
      <c r="G19" s="120" t="s">
        <v>436</v>
      </c>
      <c r="H19" s="121"/>
      <c r="I19" s="25">
        <v>0</v>
      </c>
      <c r="J19" s="2"/>
    </row>
    <row r="20" spans="1:10" ht="12.75" customHeight="1" x14ac:dyDescent="0.2">
      <c r="A20" s="122" t="s">
        <v>409</v>
      </c>
      <c r="B20" s="123"/>
      <c r="C20" s="25">
        <v>0</v>
      </c>
      <c r="D20" s="120"/>
      <c r="E20" s="121"/>
      <c r="F20" s="26"/>
      <c r="G20" s="120"/>
      <c r="H20" s="121"/>
      <c r="I20" s="26"/>
      <c r="J20" s="2"/>
    </row>
    <row r="21" spans="1:10" ht="12.75" customHeight="1" x14ac:dyDescent="0.2">
      <c r="A21" s="122" t="s">
        <v>410</v>
      </c>
      <c r="B21" s="123"/>
      <c r="C21" s="25">
        <v>0</v>
      </c>
      <c r="D21" s="120"/>
      <c r="E21" s="121"/>
      <c r="F21" s="26"/>
      <c r="G21" s="120"/>
      <c r="H21" s="121"/>
      <c r="I21" s="26"/>
      <c r="J21" s="2"/>
    </row>
    <row r="22" spans="1:10" ht="17.100000000000001" customHeight="1" x14ac:dyDescent="0.2">
      <c r="A22" s="122" t="s">
        <v>411</v>
      </c>
      <c r="B22" s="123"/>
      <c r="C22" s="25">
        <f>SUM(C14:C21)</f>
        <v>0</v>
      </c>
      <c r="D22" s="122" t="s">
        <v>424</v>
      </c>
      <c r="E22" s="123"/>
      <c r="F22" s="25">
        <f>SUM(F14:F21)</f>
        <v>0</v>
      </c>
      <c r="G22" s="122" t="s">
        <v>437</v>
      </c>
      <c r="H22" s="123"/>
      <c r="I22" s="25">
        <f>SUM(I14:I21)</f>
        <v>0</v>
      </c>
      <c r="J22" s="2"/>
    </row>
    <row r="23" spans="1:10" ht="12.75" customHeight="1" x14ac:dyDescent="0.2">
      <c r="A23" s="1"/>
      <c r="B23" s="1"/>
      <c r="C23" s="23"/>
      <c r="D23" s="122" t="s">
        <v>425</v>
      </c>
      <c r="E23" s="123"/>
      <c r="F23" s="27">
        <v>0</v>
      </c>
      <c r="G23" s="122" t="s">
        <v>438</v>
      </c>
      <c r="H23" s="123"/>
      <c r="I23" s="25">
        <v>0</v>
      </c>
      <c r="J23" s="2"/>
    </row>
    <row r="24" spans="1:10" ht="12.75" customHeight="1" x14ac:dyDescent="0.2">
      <c r="D24" s="1"/>
      <c r="E24" s="1"/>
      <c r="F24" s="28"/>
      <c r="G24" s="122" t="s">
        <v>439</v>
      </c>
      <c r="H24" s="123"/>
      <c r="I24" s="25">
        <v>0</v>
      </c>
      <c r="J24" s="2"/>
    </row>
    <row r="25" spans="1:10" ht="12.75" customHeight="1" x14ac:dyDescent="0.2">
      <c r="F25" s="29"/>
      <c r="G25" s="122" t="s">
        <v>440</v>
      </c>
      <c r="H25" s="123"/>
      <c r="I25" s="25">
        <v>0</v>
      </c>
      <c r="J25" s="2"/>
    </row>
    <row r="26" spans="1:10" x14ac:dyDescent="0.2">
      <c r="A26" s="15"/>
      <c r="B26" s="15"/>
      <c r="C26" s="15"/>
      <c r="G26" s="1"/>
      <c r="H26" s="1"/>
      <c r="I26" s="1"/>
    </row>
    <row r="27" spans="1:10" ht="12.75" customHeight="1" x14ac:dyDescent="0.2">
      <c r="A27" s="124" t="s">
        <v>412</v>
      </c>
      <c r="B27" s="125"/>
      <c r="C27" s="30">
        <v>0</v>
      </c>
      <c r="D27" s="24"/>
      <c r="E27" s="15"/>
      <c r="F27" s="15"/>
      <c r="G27" s="15"/>
      <c r="H27" s="15"/>
      <c r="I27" s="15"/>
    </row>
    <row r="28" spans="1:10" ht="12.75" customHeight="1" x14ac:dyDescent="0.2">
      <c r="A28" s="124" t="s">
        <v>413</v>
      </c>
      <c r="B28" s="125"/>
      <c r="C28" s="30">
        <v>0</v>
      </c>
      <c r="D28" s="124" t="s">
        <v>426</v>
      </c>
      <c r="E28" s="125"/>
      <c r="F28" s="30">
        <f>ROUND(C28*(15/100),2)</f>
        <v>0</v>
      </c>
      <c r="G28" s="124" t="s">
        <v>441</v>
      </c>
      <c r="H28" s="125"/>
      <c r="I28" s="30">
        <f>SUM(C27:C29)</f>
        <v>0</v>
      </c>
      <c r="J28" s="2"/>
    </row>
    <row r="29" spans="1:10" ht="12.75" customHeight="1" x14ac:dyDescent="0.2">
      <c r="A29" s="124" t="s">
        <v>414</v>
      </c>
      <c r="B29" s="125"/>
      <c r="C29" s="30">
        <f>C22</f>
        <v>0</v>
      </c>
      <c r="D29" s="124" t="s">
        <v>427</v>
      </c>
      <c r="E29" s="125"/>
      <c r="F29" s="30">
        <f>ROUND(C29*(21/100),2)</f>
        <v>0</v>
      </c>
      <c r="G29" s="124" t="s">
        <v>442</v>
      </c>
      <c r="H29" s="125"/>
      <c r="I29" s="30">
        <f>SUM(F28:F29)+I28</f>
        <v>0</v>
      </c>
      <c r="J29" s="2"/>
    </row>
    <row r="30" spans="1:10" x14ac:dyDescent="0.2">
      <c r="A30" s="19"/>
      <c r="B30" s="19"/>
      <c r="C30" s="19"/>
      <c r="D30" s="19"/>
      <c r="E30" s="19"/>
      <c r="F30" s="19"/>
      <c r="G30" s="19"/>
      <c r="H30" s="19"/>
      <c r="I30" s="19"/>
    </row>
    <row r="31" spans="1:10" ht="12.75" customHeight="1" x14ac:dyDescent="0.2">
      <c r="A31" s="126" t="s">
        <v>415</v>
      </c>
      <c r="B31" s="127"/>
      <c r="C31" s="128"/>
      <c r="D31" s="126" t="s">
        <v>428</v>
      </c>
      <c r="E31" s="127"/>
      <c r="F31" s="128"/>
      <c r="G31" s="126" t="s">
        <v>443</v>
      </c>
      <c r="H31" s="127"/>
      <c r="I31" s="128"/>
      <c r="J31" s="3"/>
    </row>
    <row r="32" spans="1:10" ht="12.75" customHeight="1" x14ac:dyDescent="0.2">
      <c r="A32" s="129"/>
      <c r="B32" s="130"/>
      <c r="C32" s="131"/>
      <c r="D32" s="129"/>
      <c r="E32" s="130"/>
      <c r="F32" s="131"/>
      <c r="G32" s="129"/>
      <c r="H32" s="130"/>
      <c r="I32" s="131"/>
      <c r="J32" s="3"/>
    </row>
    <row r="33" spans="1:10" ht="12.75" customHeight="1" x14ac:dyDescent="0.2">
      <c r="A33" s="129"/>
      <c r="B33" s="130"/>
      <c r="C33" s="131"/>
      <c r="D33" s="129"/>
      <c r="E33" s="130"/>
      <c r="F33" s="131"/>
      <c r="G33" s="129"/>
      <c r="H33" s="130"/>
      <c r="I33" s="131"/>
      <c r="J33" s="3"/>
    </row>
    <row r="34" spans="1:10" ht="12.75" customHeight="1" x14ac:dyDescent="0.2">
      <c r="A34" s="129"/>
      <c r="B34" s="130"/>
      <c r="C34" s="131"/>
      <c r="D34" s="129"/>
      <c r="E34" s="130"/>
      <c r="F34" s="131"/>
      <c r="G34" s="129"/>
      <c r="H34" s="130"/>
      <c r="I34" s="131"/>
      <c r="J34" s="3"/>
    </row>
    <row r="35" spans="1:10" ht="12.75" customHeight="1" x14ac:dyDescent="0.2">
      <c r="A35" s="132" t="s">
        <v>416</v>
      </c>
      <c r="B35" s="133"/>
      <c r="C35" s="134"/>
      <c r="D35" s="132" t="s">
        <v>416</v>
      </c>
      <c r="E35" s="133"/>
      <c r="F35" s="134"/>
      <c r="G35" s="132" t="s">
        <v>416</v>
      </c>
      <c r="H35" s="133"/>
      <c r="I35" s="134"/>
      <c r="J35" s="3"/>
    </row>
    <row r="36" spans="1:10" ht="10.7" customHeight="1" x14ac:dyDescent="0.2">
      <c r="A36" s="20" t="s">
        <v>130</v>
      </c>
      <c r="B36" s="22"/>
      <c r="C36" s="22"/>
      <c r="D36" s="22"/>
      <c r="E36" s="22"/>
      <c r="F36" s="22"/>
      <c r="G36" s="22"/>
      <c r="H36" s="22"/>
      <c r="I36" s="22"/>
    </row>
    <row r="37" spans="1:10" ht="12.75" customHeight="1" x14ac:dyDescent="0.2">
      <c r="A37" s="93"/>
      <c r="B37" s="94"/>
      <c r="C37" s="94"/>
      <c r="D37" s="94"/>
      <c r="E37" s="94"/>
      <c r="F37" s="94"/>
      <c r="G37" s="94"/>
      <c r="H37" s="94"/>
      <c r="I37" s="94"/>
    </row>
  </sheetData>
  <sheetProtection algorithmName="SHA-512" hashValue="jONnZRzzZ8eqKDrJXYwfuDxdnHHBT8l6xQpnrvgYgJyIFobhkF75bqW+5DFGO3YcAqI8VbByvvU9x0N8LUCrMg==" saltValue="P/zd++1mbcBDVOd1v7o8TQ==" spinCount="100000" sheet="1" objects="1" scenarios="1"/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Stavební rozpočet</vt:lpstr>
      <vt:lpstr>Stavební rozpočet - součet</vt:lpstr>
      <vt:lpstr>Krycí list rozpočtu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Kotanidisová Hana</dc:creator>
  <cp:lastModifiedBy>Kotanidisová Hana</cp:lastModifiedBy>
  <dcterms:created xsi:type="dcterms:W3CDTF">2021-10-01T13:56:51Z</dcterms:created>
  <dcterms:modified xsi:type="dcterms:W3CDTF">2021-10-06T12:52:06Z</dcterms:modified>
</cp:coreProperties>
</file>